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ADMINISTRATIVA\"/>
    </mc:Choice>
  </mc:AlternateContent>
  <xr:revisionPtr revIDLastSave="0" documentId="13_ncr:1_{915B4D3E-3819-4855-A233-983109699ADB}" xr6:coauthVersionLast="47" xr6:coauthVersionMax="47" xr10:uidLastSave="{00000000-0000-0000-0000-000000000000}"/>
  <bookViews>
    <workbookView xWindow="-120" yWindow="-120" windowWidth="20730" windowHeight="11040" tabRatio="836" firstSheet="4"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c r="B5" i="47"/>
  <c r="B5" i="33"/>
  <c r="B6" i="36"/>
  <c r="B6" i="43"/>
  <c r="B5" i="43"/>
  <c r="B6" i="44"/>
  <c r="B5" i="44"/>
  <c r="B6" i="45"/>
  <c r="B5" i="45"/>
  <c r="B5" i="36"/>
  <c r="B8" i="39"/>
  <c r="B6" i="31" s="1"/>
  <c r="B7" i="39"/>
  <c r="B5" i="3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c r="W12" i="43" a="1"/>
  <c r="W12" i="43"/>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c r="AA15" i="43" a="1"/>
  <c r="AA15" i="43"/>
  <c r="AA16" i="43" a="1"/>
  <c r="AA16" i="43"/>
  <c r="AA17" i="43" a="1"/>
  <c r="AA17" i="43"/>
  <c r="AA18" i="43" a="1"/>
  <c r="AA18" i="43"/>
  <c r="AA19" i="43" a="1"/>
  <c r="AA19" i="43"/>
  <c r="AA20" i="43" a="1"/>
  <c r="AA20" i="43"/>
  <c r="AA21" i="43" a="1"/>
  <c r="AA21" i="43"/>
  <c r="AA22" i="43" a="1"/>
  <c r="AA22" i="43"/>
  <c r="AA23" i="43" a="1"/>
  <c r="AA23" i="43"/>
  <c r="AA24" i="43" a="1"/>
  <c r="AA24" i="43"/>
  <c r="AA25" i="43" a="1"/>
  <c r="AA25" i="43"/>
  <c r="AA26" i="43" a="1"/>
  <c r="AA26" i="43"/>
  <c r="AA27" i="43" a="1"/>
  <c r="AA27" i="43"/>
  <c r="AA28" i="43" a="1"/>
  <c r="AA28" i="43"/>
  <c r="AA29" i="43" a="1"/>
  <c r="AA29" i="43"/>
  <c r="AA30" i="43" a="1"/>
  <c r="AA30" i="43"/>
  <c r="AA31" i="43" a="1"/>
  <c r="AA31" i="43"/>
  <c r="AA32" i="43" a="1"/>
  <c r="AA32" i="43"/>
  <c r="AA33" i="43" a="1"/>
  <c r="AA33" i="43"/>
  <c r="AA34" i="43" a="1"/>
  <c r="AA34" i="43"/>
  <c r="AA35" i="43" a="1"/>
  <c r="AA35" i="43"/>
  <c r="AA36" i="43" a="1"/>
  <c r="AA36" i="43"/>
  <c r="AA37" i="43" a="1"/>
  <c r="AA37" i="43"/>
  <c r="AA38" i="43" a="1"/>
  <c r="AA38" i="43"/>
  <c r="AA39" i="43" a="1"/>
  <c r="AA39" i="43"/>
  <c r="AA40" i="43" a="1"/>
  <c r="AA40" i="43"/>
  <c r="AA41" i="43" a="1"/>
  <c r="AA41" i="43"/>
  <c r="AA42" i="43" a="1"/>
  <c r="AA42" i="43"/>
  <c r="AA43" i="43" a="1"/>
  <c r="AA43" i="43"/>
  <c r="AA44" i="43" a="1"/>
  <c r="AA44" i="43"/>
  <c r="AA45" i="43" a="1"/>
  <c r="AA45" i="43"/>
  <c r="AA46" i="43" a="1"/>
  <c r="AA46" i="43"/>
  <c r="AA47" i="43" a="1"/>
  <c r="AA47" i="43"/>
  <c r="AA48" i="43" a="1"/>
  <c r="AA48" i="43"/>
  <c r="AA49" i="43" a="1"/>
  <c r="AA49" i="43"/>
  <c r="AA50" i="43" a="1"/>
  <c r="AA50" i="43"/>
  <c r="AA51" i="43" a="1"/>
  <c r="AA51" i="43"/>
  <c r="AA52" i="43" a="1"/>
  <c r="AA52" i="43"/>
  <c r="AA53" i="43" a="1"/>
  <c r="AA53" i="43"/>
  <c r="AA54" i="43" a="1"/>
  <c r="AA54" i="43"/>
  <c r="AA55" i="43" a="1"/>
  <c r="AA55" i="43"/>
  <c r="AA56" i="43" a="1"/>
  <c r="AA56" i="43"/>
  <c r="AA57" i="43" a="1"/>
  <c r="AA57" i="43"/>
  <c r="AA58" i="43" a="1"/>
  <c r="AA58" i="43"/>
  <c r="AA59" i="43" a="1"/>
  <c r="AA59" i="43"/>
  <c r="AA60" i="43" a="1"/>
  <c r="AA60" i="43"/>
  <c r="AA61" i="43" a="1"/>
  <c r="AA61" i="43"/>
  <c r="AA62" i="43" a="1"/>
  <c r="AA62" i="43"/>
  <c r="AA63" i="43" a="1"/>
  <c r="AA63" i="43"/>
  <c r="AA64" i="43" a="1"/>
  <c r="AA64" i="43"/>
  <c r="AA65" i="43" a="1"/>
  <c r="AA65" i="43"/>
  <c r="AA66" i="43" a="1"/>
  <c r="AA66" i="43"/>
  <c r="AA67" i="43" a="1"/>
  <c r="AA67" i="43"/>
  <c r="AA68" i="43" a="1"/>
  <c r="AA68" i="43"/>
  <c r="AA69" i="43" a="1"/>
  <c r="AA69" i="43"/>
  <c r="AA70" i="43" a="1"/>
  <c r="AA70" i="43"/>
  <c r="AA71" i="43" a="1"/>
  <c r="AA71" i="43"/>
  <c r="AA72" i="43" a="1"/>
  <c r="AA72" i="43"/>
  <c r="AA73" i="43" a="1"/>
  <c r="AA73" i="43"/>
  <c r="AA74" i="43" a="1"/>
  <c r="AA74" i="43"/>
  <c r="AA75" i="43" a="1"/>
  <c r="AA75" i="43"/>
  <c r="AA76" i="43" a="1"/>
  <c r="AA76" i="43"/>
  <c r="AA77" i="43" a="1"/>
  <c r="AA77" i="43"/>
  <c r="AA78" i="43" a="1"/>
  <c r="AA78" i="43"/>
  <c r="AA79" i="43" a="1"/>
  <c r="AA79" i="43"/>
  <c r="AA80" i="43" a="1"/>
  <c r="AA80" i="43"/>
  <c r="AA81" i="43" a="1"/>
  <c r="AA81" i="43"/>
  <c r="AA82" i="43" a="1"/>
  <c r="AA82" i="43"/>
  <c r="AA83" i="43" a="1"/>
  <c r="AA83" i="43"/>
  <c r="AA84" i="43" a="1"/>
  <c r="AA84" i="43"/>
  <c r="AA85" i="43" a="1"/>
  <c r="AA85" i="43"/>
  <c r="AA86" i="43" a="1"/>
  <c r="AA86" i="43"/>
  <c r="AA87" i="43" a="1"/>
  <c r="AA87" i="43"/>
  <c r="AA88" i="43" a="1"/>
  <c r="AA88" i="43"/>
  <c r="AA89" i="43" a="1"/>
  <c r="AA89" i="43"/>
  <c r="AA90" i="43" a="1"/>
  <c r="AA90" i="43"/>
  <c r="AA91" i="43" a="1"/>
  <c r="AA91" i="43"/>
  <c r="AA92" i="43" a="1"/>
  <c r="AA92" i="43"/>
  <c r="AA93" i="43" a="1"/>
  <c r="AA93" i="43"/>
  <c r="AA94" i="43" a="1"/>
  <c r="AA94" i="43"/>
  <c r="AA95" i="43" a="1"/>
  <c r="AA95" i="43"/>
  <c r="AA96" i="43" a="1"/>
  <c r="AA96" i="43"/>
  <c r="AA97" i="43" a="1"/>
  <c r="AA97" i="43"/>
  <c r="AA98" i="43" a="1"/>
  <c r="AA98" i="43"/>
  <c r="AA99" i="43" a="1"/>
  <c r="AA99" i="43"/>
  <c r="AA100" i="43" a="1"/>
  <c r="AA100" i="43"/>
  <c r="AA101" i="43" a="1"/>
  <c r="AA101" i="43"/>
  <c r="AA102" i="43" a="1"/>
  <c r="AA102" i="43"/>
  <c r="AA103" i="43" a="1"/>
  <c r="AA103" i="43"/>
  <c r="AA104" i="43" a="1"/>
  <c r="AA104" i="43"/>
  <c r="AA105" i="43" a="1"/>
  <c r="AA105" i="43"/>
  <c r="AA106" i="43" a="1"/>
  <c r="AA106" i="43"/>
  <c r="AA107" i="43" a="1"/>
  <c r="AA107" i="43"/>
  <c r="AA108" i="43" a="1"/>
  <c r="AA108" i="43"/>
  <c r="AA109" i="43" a="1"/>
  <c r="AA109" i="43"/>
  <c r="AA110" i="43" a="1"/>
  <c r="AA110" i="43"/>
  <c r="AA111" i="43" a="1"/>
  <c r="AA111" i="43"/>
  <c r="AA112" i="43" a="1"/>
  <c r="AA112" i="43"/>
  <c r="AA113" i="43" a="1"/>
  <c r="AA113" i="43"/>
  <c r="AA114" i="43" a="1"/>
  <c r="AA114" i="43"/>
  <c r="AA115" i="43" a="1"/>
  <c r="AA115" i="43"/>
  <c r="AA116" i="43" a="1"/>
  <c r="AA116" i="43"/>
  <c r="AA117" i="43" a="1"/>
  <c r="AA117" i="43"/>
  <c r="AA118" i="43" a="1"/>
  <c r="AA118" i="43"/>
  <c r="AA119" i="43" a="1"/>
  <c r="AA119" i="43"/>
  <c r="AA120" i="43" a="1"/>
  <c r="AA120" i="43"/>
  <c r="AA121" i="43" a="1"/>
  <c r="AA121" i="43"/>
  <c r="AA122" i="43" a="1"/>
  <c r="AA122" i="43"/>
  <c r="AA123" i="43" a="1"/>
  <c r="AA123" i="43"/>
  <c r="AA124" i="43" a="1"/>
  <c r="AA124" i="43"/>
  <c r="AA125" i="43" a="1"/>
  <c r="AA125" i="43"/>
  <c r="AA126" i="43" a="1"/>
  <c r="AA126" i="43"/>
  <c r="AA127" i="43" a="1"/>
  <c r="AA127" i="43"/>
  <c r="AA128" i="43" a="1"/>
  <c r="AA128" i="43"/>
  <c r="AA129" i="43" a="1"/>
  <c r="AA129" i="43"/>
  <c r="AA130" i="43" a="1"/>
  <c r="AA130" i="43"/>
  <c r="AA131" i="43" a="1"/>
  <c r="AA131" i="43"/>
  <c r="AA132" i="43" a="1"/>
  <c r="AA132" i="43"/>
  <c r="AA133" i="43" a="1"/>
  <c r="AA133" i="43"/>
  <c r="AA134" i="43" a="1"/>
  <c r="AA134" i="43"/>
  <c r="AA135" i="43" a="1"/>
  <c r="AA135" i="43"/>
  <c r="AA136" i="43" a="1"/>
  <c r="AA136" i="43"/>
  <c r="AA137" i="43" a="1"/>
  <c r="AA137" i="43"/>
  <c r="AA138" i="43" a="1"/>
  <c r="AA138" i="43"/>
  <c r="AA139" i="43" a="1"/>
  <c r="AA139" i="43"/>
  <c r="AA140" i="43" a="1"/>
  <c r="AA140" i="43"/>
  <c r="AA141" i="43" a="1"/>
  <c r="AA141" i="43"/>
  <c r="AA142" i="43" a="1"/>
  <c r="AA142" i="43"/>
  <c r="AA143" i="43" a="1"/>
  <c r="AA143" i="43"/>
  <c r="AA144" i="43" a="1"/>
  <c r="AA144" i="43"/>
  <c r="AA145" i="43" a="1"/>
  <c r="AA145" i="43"/>
  <c r="AA146" i="43" a="1"/>
  <c r="AA146" i="43"/>
  <c r="AA147" i="43" a="1"/>
  <c r="AA147" i="43"/>
  <c r="AA148" i="43" a="1"/>
  <c r="AA148" i="43"/>
  <c r="AA149" i="43" a="1"/>
  <c r="AA149" i="43"/>
  <c r="AA150" i="43" a="1"/>
  <c r="AA150" i="43"/>
  <c r="AA151" i="43" a="1"/>
  <c r="AA151" i="43"/>
  <c r="AA152" i="43" a="1"/>
  <c r="AA152" i="43"/>
  <c r="AA153" i="43" a="1"/>
  <c r="AA153" i="43"/>
  <c r="AA154" i="43" a="1"/>
  <c r="AA154" i="43"/>
  <c r="AA155" i="43" a="1"/>
  <c r="AA155" i="43"/>
  <c r="AA156" i="43" a="1"/>
  <c r="AA156" i="43"/>
  <c r="AA157" i="43" a="1"/>
  <c r="AA157" i="43"/>
  <c r="AA158" i="43" a="1"/>
  <c r="AA158" i="43"/>
  <c r="AA159" i="43" a="1"/>
  <c r="AA159" i="43"/>
  <c r="AA160" i="43" a="1"/>
  <c r="AA160" i="43"/>
  <c r="AA161" i="43" a="1"/>
  <c r="AA161" i="43"/>
  <c r="AA162" i="43" a="1"/>
  <c r="AA162" i="43"/>
  <c r="AA163" i="43" a="1"/>
  <c r="AA163" i="43"/>
  <c r="AA164" i="43" a="1"/>
  <c r="AA164" i="43"/>
  <c r="AA165" i="43" a="1"/>
  <c r="AA165" i="43"/>
  <c r="AA166" i="43" a="1"/>
  <c r="AA166" i="43"/>
  <c r="AA167" i="43" a="1"/>
  <c r="AA167" i="43"/>
  <c r="AA168" i="43" a="1"/>
  <c r="AA168" i="43"/>
  <c r="AA169" i="43" a="1"/>
  <c r="AA169" i="43"/>
  <c r="AA170" i="43" a="1"/>
  <c r="AA170" i="43"/>
  <c r="AA171" i="43" a="1"/>
  <c r="AA171" i="43"/>
  <c r="AA172" i="43" a="1"/>
  <c r="AA172" i="43"/>
  <c r="AA173" i="43" a="1"/>
  <c r="AA173" i="43"/>
  <c r="AA174" i="43" a="1"/>
  <c r="AA174" i="43"/>
  <c r="AA175" i="43" a="1"/>
  <c r="AA175" i="43"/>
  <c r="AA176" i="43" a="1"/>
  <c r="AA176" i="43"/>
  <c r="AA177" i="43" a="1"/>
  <c r="AA177" i="43"/>
  <c r="AA178" i="43" a="1"/>
  <c r="AA178" i="43"/>
  <c r="AA179" i="43" a="1"/>
  <c r="AA179" i="43"/>
  <c r="AA180" i="43" a="1"/>
  <c r="AA180" i="43"/>
  <c r="AA181" i="43" a="1"/>
  <c r="AA181" i="43"/>
  <c r="AA182" i="43" a="1"/>
  <c r="AA182" i="43"/>
  <c r="AA183" i="43" a="1"/>
  <c r="AA183" i="43"/>
  <c r="AA184" i="43" a="1"/>
  <c r="AA184" i="43"/>
  <c r="AA185" i="43" a="1"/>
  <c r="AA185" i="43"/>
  <c r="AA186" i="43" a="1"/>
  <c r="AA186" i="43"/>
  <c r="AA187" i="43" a="1"/>
  <c r="AA187" i="43"/>
  <c r="AA188" i="43" a="1"/>
  <c r="AA188" i="43"/>
  <c r="AA189" i="43" a="1"/>
  <c r="AA189" i="43"/>
  <c r="AA190" i="43" a="1"/>
  <c r="AA190" i="43"/>
  <c r="AA191" i="43" a="1"/>
  <c r="AA191" i="43"/>
  <c r="AA192" i="43" a="1"/>
  <c r="AA192" i="43"/>
  <c r="AA193" i="43" a="1"/>
  <c r="AA193" i="43"/>
  <c r="AA194" i="43" a="1"/>
  <c r="AA194" i="43"/>
  <c r="AA195" i="43" a="1"/>
  <c r="AA195" i="43"/>
  <c r="AA196" i="43" a="1"/>
  <c r="AA196" i="43"/>
  <c r="AA197" i="43" a="1"/>
  <c r="AA197" i="43"/>
  <c r="AA198" i="43" a="1"/>
  <c r="AA198" i="43"/>
  <c r="AA199" i="43" a="1"/>
  <c r="AA199" i="43"/>
  <c r="AA200" i="43" a="1"/>
  <c r="AA200" i="43"/>
  <c r="AA201" i="43" a="1"/>
  <c r="AA201" i="43"/>
  <c r="AA202" i="43" a="1"/>
  <c r="AA202" i="43"/>
  <c r="AA203" i="43" a="1"/>
  <c r="AA203" i="43"/>
  <c r="AA204" i="43" a="1"/>
  <c r="AA204" i="43"/>
  <c r="AA205" i="43" a="1"/>
  <c r="AA205" i="43"/>
  <c r="AA206" i="43" a="1"/>
  <c r="AA206" i="43"/>
  <c r="AA207" i="43" a="1"/>
  <c r="AA207" i="43"/>
  <c r="AA208" i="43" a="1"/>
  <c r="AA208" i="43"/>
  <c r="AA209" i="43" a="1"/>
  <c r="AA209" i="43"/>
  <c r="AA210" i="43" a="1"/>
  <c r="AA210" i="43"/>
  <c r="AA211" i="43" a="1"/>
  <c r="AA211" i="43"/>
  <c r="AA212" i="43" a="1"/>
  <c r="AA212" i="43"/>
  <c r="AA213" i="43" a="1"/>
  <c r="AA213" i="43"/>
  <c r="AA214" i="43" a="1"/>
  <c r="AA214" i="43"/>
  <c r="AA215" i="43" a="1"/>
  <c r="AA215" i="43"/>
  <c r="AA216" i="43" a="1"/>
  <c r="AA216" i="43"/>
  <c r="AA217" i="43" a="1"/>
  <c r="AA217" i="43"/>
  <c r="AA218" i="43" a="1"/>
  <c r="AA218" i="43"/>
  <c r="AA219" i="43" a="1"/>
  <c r="AA219" i="43"/>
  <c r="AA220" i="43" a="1"/>
  <c r="AA220" i="43"/>
  <c r="AA221" i="43" a="1"/>
  <c r="AA221" i="43"/>
  <c r="AA222" i="43" a="1"/>
  <c r="AA222" i="43"/>
  <c r="AA223" i="43" a="1"/>
  <c r="AA223" i="43"/>
  <c r="AA224" i="43" a="1"/>
  <c r="AA224" i="43"/>
  <c r="AA225" i="43" a="1"/>
  <c r="AA225" i="43"/>
  <c r="AA226" i="43" a="1"/>
  <c r="AA226" i="43"/>
  <c r="AA227" i="43" a="1"/>
  <c r="AA227" i="43"/>
  <c r="AA228" i="43" a="1"/>
  <c r="AA228" i="43"/>
  <c r="AA229" i="43" a="1"/>
  <c r="AA229" i="43"/>
  <c r="AA230" i="43" a="1"/>
  <c r="AA230" i="43"/>
  <c r="AA231" i="43" a="1"/>
  <c r="AA231" i="43"/>
  <c r="AA232" i="43" a="1"/>
  <c r="AA232" i="43"/>
  <c r="AA233" i="43" a="1"/>
  <c r="AA233" i="43"/>
  <c r="AA234" i="43" a="1"/>
  <c r="AA234" i="43"/>
  <c r="AA235" i="43" a="1"/>
  <c r="AA235" i="43"/>
  <c r="AA236" i="43" a="1"/>
  <c r="AA236" i="43"/>
  <c r="AA237" i="43" a="1"/>
  <c r="AA237" i="43"/>
  <c r="AA238" i="43" a="1"/>
  <c r="AA238" i="43"/>
  <c r="AA239" i="43" a="1"/>
  <c r="AA239" i="43"/>
  <c r="AA240" i="43" a="1"/>
  <c r="AA240" i="43"/>
  <c r="AA241" i="43" a="1"/>
  <c r="AA241" i="43"/>
  <c r="AA242" i="43" a="1"/>
  <c r="AA242" i="43"/>
  <c r="AA243" i="43" a="1"/>
  <c r="AA243" i="43"/>
  <c r="AA244" i="43" a="1"/>
  <c r="AA244" i="43"/>
  <c r="AA245" i="43" a="1"/>
  <c r="AA245" i="43"/>
  <c r="AA246" i="43" a="1"/>
  <c r="AA246" i="43"/>
  <c r="AA247" i="43" a="1"/>
  <c r="AA247" i="43"/>
  <c r="AA248" i="43" a="1"/>
  <c r="AA248" i="43"/>
  <c r="AA249" i="43" a="1"/>
  <c r="AA249" i="43"/>
  <c r="AA250" i="43" a="1"/>
  <c r="AA250" i="43"/>
  <c r="AA251" i="43" a="1"/>
  <c r="AA251" i="43"/>
  <c r="AA252" i="43" a="1"/>
  <c r="AA252" i="43"/>
  <c r="AA253" i="43" a="1"/>
  <c r="AA253" i="43"/>
  <c r="AA254" i="43" a="1"/>
  <c r="AA254" i="43"/>
  <c r="AA255" i="43" a="1"/>
  <c r="AA255" i="43"/>
  <c r="AA256" i="43" a="1"/>
  <c r="AA256" i="43"/>
  <c r="AA257" i="43" a="1"/>
  <c r="AA257" i="43"/>
  <c r="AA258" i="43" a="1"/>
  <c r="AA258" i="43"/>
  <c r="AA259" i="43" a="1"/>
  <c r="AA259" i="43"/>
  <c r="AA260" i="43" a="1"/>
  <c r="AA260" i="43"/>
  <c r="AA261" i="43" a="1"/>
  <c r="AA261" i="43"/>
  <c r="AA262" i="43" a="1"/>
  <c r="AA262" i="43"/>
  <c r="AA263" i="43" a="1"/>
  <c r="AA263" i="43"/>
  <c r="AA264" i="43" a="1"/>
  <c r="AA264" i="43"/>
  <c r="AA265" i="43" a="1"/>
  <c r="AA265" i="43"/>
  <c r="AA266" i="43" a="1"/>
  <c r="AA266" i="43"/>
  <c r="AA267" i="43" a="1"/>
  <c r="AA267" i="43"/>
  <c r="AA268" i="43" a="1"/>
  <c r="AA268" i="43"/>
  <c r="AA269" i="43" a="1"/>
  <c r="AA269" i="43"/>
  <c r="AA270" i="43" a="1"/>
  <c r="AA270" i="43"/>
  <c r="AA271" i="43" a="1"/>
  <c r="AA271" i="43"/>
  <c r="AA272" i="43" a="1"/>
  <c r="AA272" i="43"/>
  <c r="AA273" i="43" a="1"/>
  <c r="AA273" i="43"/>
  <c r="AA274" i="43" a="1"/>
  <c r="AA274" i="43"/>
  <c r="AA275" i="43" a="1"/>
  <c r="AA275" i="43"/>
  <c r="AA276" i="43" a="1"/>
  <c r="AA276" i="43"/>
  <c r="AA277" i="43" a="1"/>
  <c r="AA277" i="43"/>
  <c r="AA278" i="43" a="1"/>
  <c r="AA278" i="43"/>
  <c r="AA279" i="43" a="1"/>
  <c r="AA279" i="43"/>
  <c r="AA280" i="43" a="1"/>
  <c r="AA280" i="43"/>
  <c r="AA281" i="43" a="1"/>
  <c r="AA281" i="43"/>
  <c r="AA282" i="43" a="1"/>
  <c r="AA282" i="43"/>
  <c r="AA283" i="43" a="1"/>
  <c r="AA283" i="43"/>
  <c r="AA284" i="43" a="1"/>
  <c r="AA284" i="43"/>
  <c r="AA285" i="43" a="1"/>
  <c r="AA285" i="43"/>
  <c r="AA286" i="43" a="1"/>
  <c r="AA286" i="43"/>
  <c r="AA287" i="43" a="1"/>
  <c r="AA287" i="43"/>
  <c r="AA288" i="43" a="1"/>
  <c r="AA288" i="43"/>
  <c r="AA289" i="43" a="1"/>
  <c r="AA289" i="43"/>
  <c r="AA290" i="43" a="1"/>
  <c r="AA290" i="43"/>
  <c r="AA291" i="43" a="1"/>
  <c r="AA291" i="43"/>
  <c r="AA292" i="43" a="1"/>
  <c r="AA292" i="43"/>
  <c r="AA293" i="43" a="1"/>
  <c r="AA293" i="43"/>
  <c r="AA294" i="43" a="1"/>
  <c r="AA294" i="43"/>
  <c r="AA295" i="43" a="1"/>
  <c r="AA295" i="43"/>
  <c r="AA296" i="43" a="1"/>
  <c r="AA296" i="43"/>
  <c r="AA297" i="43" a="1"/>
  <c r="AA297" i="43"/>
  <c r="AA298" i="43" a="1"/>
  <c r="AA298" i="43"/>
  <c r="AA299" i="43" a="1"/>
  <c r="AA299" i="43"/>
  <c r="AA300" i="43" a="1"/>
  <c r="AA300" i="43"/>
  <c r="AA301" i="43" a="1"/>
  <c r="AA301" i="43"/>
  <c r="AA302" i="43" a="1"/>
  <c r="AA302" i="43"/>
  <c r="AA303" i="43" a="1"/>
  <c r="AA303" i="43"/>
  <c r="AA304" i="43" a="1"/>
  <c r="AA304" i="43"/>
  <c r="AA305" i="43" a="1"/>
  <c r="AA305" i="43"/>
  <c r="AA306" i="43" a="1"/>
  <c r="AA306" i="43"/>
  <c r="AA307" i="43" a="1"/>
  <c r="AA307" i="43"/>
  <c r="AA308" i="43" a="1"/>
  <c r="AA308" i="43"/>
  <c r="AA309" i="43" a="1"/>
  <c r="AA309" i="43"/>
  <c r="AA310" i="43" a="1"/>
  <c r="AA310" i="43"/>
  <c r="AA311" i="43" a="1"/>
  <c r="AA311" i="43"/>
  <c r="K13" i="43" a="1"/>
  <c r="K13" i="43"/>
  <c r="M13" i="43" a="1"/>
  <c r="M13" i="43"/>
  <c r="O13" i="43" a="1"/>
  <c r="O13" i="43"/>
  <c r="Q13" i="43" a="1"/>
  <c r="Q13" i="43"/>
  <c r="S13" i="43" a="1"/>
  <c r="S13" i="43"/>
  <c r="U13" i="43" a="1"/>
  <c r="U13" i="43"/>
  <c r="W13" i="43" a="1"/>
  <c r="W13" i="43"/>
  <c r="K14" i="43" a="1"/>
  <c r="K14" i="43"/>
  <c r="M14" i="43" a="1"/>
  <c r="M14" i="43"/>
  <c r="O14" i="43" a="1"/>
  <c r="O14" i="43"/>
  <c r="Q14" i="43" a="1"/>
  <c r="Q14" i="43"/>
  <c r="S14" i="43" a="1"/>
  <c r="S14" i="43"/>
  <c r="U14" i="43" a="1"/>
  <c r="U14" i="43"/>
  <c r="W14" i="43" a="1"/>
  <c r="W14" i="43"/>
  <c r="K15" i="43" a="1"/>
  <c r="K15" i="43"/>
  <c r="M15" i="43" a="1"/>
  <c r="M15" i="43"/>
  <c r="O15" i="43" a="1"/>
  <c r="O15" i="43"/>
  <c r="Q15" i="43" a="1"/>
  <c r="Q15" i="43"/>
  <c r="S15" i="43" a="1"/>
  <c r="S15" i="43"/>
  <c r="U15" i="43" a="1"/>
  <c r="U15" i="43"/>
  <c r="W15" i="43" a="1"/>
  <c r="W15" i="43"/>
  <c r="K16" i="43" a="1"/>
  <c r="K16" i="43"/>
  <c r="M16" i="43" a="1"/>
  <c r="M16" i="43"/>
  <c r="O16" i="43" a="1"/>
  <c r="O16" i="43"/>
  <c r="Q16" i="43" a="1"/>
  <c r="Q16" i="43"/>
  <c r="S16" i="43" a="1"/>
  <c r="S16" i="43"/>
  <c r="U16" i="43" a="1"/>
  <c r="U16" i="43"/>
  <c r="W16" i="43" a="1"/>
  <c r="W16" i="43"/>
  <c r="K17" i="43" a="1"/>
  <c r="K17" i="43"/>
  <c r="M17" i="43" a="1"/>
  <c r="M17" i="43"/>
  <c r="O17" i="43" a="1"/>
  <c r="O17" i="43"/>
  <c r="Q17" i="43" a="1"/>
  <c r="Q17" i="43"/>
  <c r="S17" i="43" a="1"/>
  <c r="S17" i="43"/>
  <c r="U17" i="43" a="1"/>
  <c r="U17" i="43"/>
  <c r="W17" i="43" a="1"/>
  <c r="W17" i="43"/>
  <c r="K18" i="43" a="1"/>
  <c r="K18" i="43"/>
  <c r="M18" i="43" a="1"/>
  <c r="M18" i="43"/>
  <c r="O18" i="43" a="1"/>
  <c r="O18" i="43"/>
  <c r="Q18" i="43" a="1"/>
  <c r="Q18" i="43"/>
  <c r="S18" i="43" a="1"/>
  <c r="S18" i="43"/>
  <c r="U18" i="43" a="1"/>
  <c r="U18" i="43"/>
  <c r="W18" i="43" a="1"/>
  <c r="W18" i="43"/>
  <c r="K19" i="43" a="1"/>
  <c r="K19" i="43"/>
  <c r="M19" i="43" a="1"/>
  <c r="M19" i="43"/>
  <c r="O19" i="43" a="1"/>
  <c r="O19" i="43"/>
  <c r="Q19" i="43" a="1"/>
  <c r="Q19" i="43"/>
  <c r="S19" i="43" a="1"/>
  <c r="S19" i="43"/>
  <c r="U19" i="43" a="1"/>
  <c r="U19" i="43"/>
  <c r="W19" i="43" a="1"/>
  <c r="W19" i="43"/>
  <c r="K20" i="43" a="1"/>
  <c r="K20" i="43"/>
  <c r="M20" i="43" a="1"/>
  <c r="M20" i="43"/>
  <c r="O20" i="43" a="1"/>
  <c r="O20" i="43"/>
  <c r="Q20" i="43" a="1"/>
  <c r="Q20" i="43"/>
  <c r="S20" i="43" a="1"/>
  <c r="S20" i="43"/>
  <c r="U20" i="43" a="1"/>
  <c r="U20" i="43"/>
  <c r="W20" i="43" a="1"/>
  <c r="W20" i="43"/>
  <c r="K21" i="43" a="1"/>
  <c r="K21" i="43"/>
  <c r="M21" i="43" a="1"/>
  <c r="M21" i="43"/>
  <c r="O21" i="43" a="1"/>
  <c r="O21" i="43"/>
  <c r="Q21" i="43" a="1"/>
  <c r="Q21" i="43"/>
  <c r="S21" i="43" a="1"/>
  <c r="S21" i="43"/>
  <c r="U21" i="43" a="1"/>
  <c r="U21" i="43"/>
  <c r="W21" i="43" a="1"/>
  <c r="W21" i="43"/>
  <c r="K22" i="43" a="1"/>
  <c r="K22" i="43"/>
  <c r="M22" i="43" a="1"/>
  <c r="M22" i="43"/>
  <c r="O22" i="43" a="1"/>
  <c r="O22" i="43"/>
  <c r="Q22" i="43" a="1"/>
  <c r="Q22" i="43"/>
  <c r="S22" i="43" a="1"/>
  <c r="S22" i="43"/>
  <c r="U22" i="43" a="1"/>
  <c r="U22" i="43"/>
  <c r="W22" i="43" a="1"/>
  <c r="W22" i="43"/>
  <c r="K23" i="43" a="1"/>
  <c r="K23" i="43"/>
  <c r="M23" i="43" a="1"/>
  <c r="M23" i="43"/>
  <c r="O23" i="43" a="1"/>
  <c r="O23" i="43"/>
  <c r="Q23" i="43" a="1"/>
  <c r="Q23" i="43"/>
  <c r="S23" i="43" a="1"/>
  <c r="S23" i="43"/>
  <c r="U23" i="43" a="1"/>
  <c r="U23" i="43"/>
  <c r="W23" i="43" a="1"/>
  <c r="W23" i="43"/>
  <c r="K24" i="43" a="1"/>
  <c r="K24" i="43"/>
  <c r="M24" i="43" a="1"/>
  <c r="M24" i="43"/>
  <c r="O24" i="43" a="1"/>
  <c r="O24" i="43"/>
  <c r="Q24" i="43" a="1"/>
  <c r="Q24" i="43"/>
  <c r="S24" i="43" a="1"/>
  <c r="S24" i="43"/>
  <c r="U24" i="43" a="1"/>
  <c r="U24" i="43"/>
  <c r="W24" i="43" a="1"/>
  <c r="W24" i="43"/>
  <c r="K25" i="43" a="1"/>
  <c r="K25" i="43"/>
  <c r="M25" i="43" a="1"/>
  <c r="M25" i="43"/>
  <c r="O25" i="43" a="1"/>
  <c r="O25" i="43"/>
  <c r="Q25" i="43" a="1"/>
  <c r="Q25" i="43"/>
  <c r="S25" i="43" a="1"/>
  <c r="S25" i="43"/>
  <c r="U25" i="43" a="1"/>
  <c r="U25" i="43"/>
  <c r="W25" i="43" a="1"/>
  <c r="W25" i="43"/>
  <c r="K26" i="43" a="1"/>
  <c r="K26" i="43"/>
  <c r="M26" i="43" a="1"/>
  <c r="M26" i="43"/>
  <c r="O26" i="43" a="1"/>
  <c r="O26" i="43"/>
  <c r="Q26" i="43" a="1"/>
  <c r="Q26" i="43"/>
  <c r="S26" i="43" a="1"/>
  <c r="S26" i="43"/>
  <c r="U26" i="43" a="1"/>
  <c r="U26" i="43"/>
  <c r="W26" i="43" a="1"/>
  <c r="W26" i="43"/>
  <c r="K27" i="43" a="1"/>
  <c r="K27" i="43"/>
  <c r="M27" i="43" a="1"/>
  <c r="M27" i="43"/>
  <c r="O27" i="43" a="1"/>
  <c r="O27" i="43"/>
  <c r="Q27" i="43" a="1"/>
  <c r="Q27" i="43"/>
  <c r="S27" i="43" a="1"/>
  <c r="S27" i="43"/>
  <c r="U27" i="43" a="1"/>
  <c r="U27" i="43"/>
  <c r="W27" i="43" a="1"/>
  <c r="W27" i="43"/>
  <c r="K28" i="43" a="1"/>
  <c r="K28" i="43"/>
  <c r="M28" i="43" a="1"/>
  <c r="M28" i="43"/>
  <c r="O28" i="43" a="1"/>
  <c r="O28" i="43"/>
  <c r="Q28" i="43" a="1"/>
  <c r="Q28" i="43"/>
  <c r="S28" i="43" a="1"/>
  <c r="S28" i="43"/>
  <c r="U28" i="43" a="1"/>
  <c r="U28" i="43"/>
  <c r="W28" i="43" a="1"/>
  <c r="W28" i="43"/>
  <c r="K29" i="43" a="1"/>
  <c r="K29" i="43"/>
  <c r="M29" i="43" a="1"/>
  <c r="M29" i="43"/>
  <c r="O29" i="43" a="1"/>
  <c r="O29" i="43"/>
  <c r="Q29" i="43" a="1"/>
  <c r="Q29" i="43"/>
  <c r="S29" i="43" a="1"/>
  <c r="S29" i="43"/>
  <c r="U29" i="43" a="1"/>
  <c r="U29" i="43"/>
  <c r="W29" i="43" a="1"/>
  <c r="W29" i="43"/>
  <c r="K30" i="43" a="1"/>
  <c r="K30" i="43"/>
  <c r="M30" i="43" a="1"/>
  <c r="M30" i="43"/>
  <c r="O30" i="43" a="1"/>
  <c r="O30" i="43"/>
  <c r="Q30" i="43" a="1"/>
  <c r="Q30" i="43"/>
  <c r="S30" i="43" a="1"/>
  <c r="S30" i="43"/>
  <c r="U30" i="43" a="1"/>
  <c r="U30" i="43"/>
  <c r="W30" i="43" a="1"/>
  <c r="W30" i="43"/>
  <c r="K31" i="43" a="1"/>
  <c r="K31" i="43"/>
  <c r="M31" i="43" a="1"/>
  <c r="M31" i="43"/>
  <c r="O31" i="43" a="1"/>
  <c r="O31" i="43"/>
  <c r="Q31" i="43" a="1"/>
  <c r="Q31" i="43"/>
  <c r="S31" i="43" a="1"/>
  <c r="S31" i="43"/>
  <c r="U31" i="43" a="1"/>
  <c r="U31" i="43"/>
  <c r="W31" i="43" a="1"/>
  <c r="W31" i="43"/>
  <c r="K32" i="43" a="1"/>
  <c r="K32" i="43"/>
  <c r="M32" i="43" a="1"/>
  <c r="M32" i="43"/>
  <c r="O32" i="43" a="1"/>
  <c r="O32" i="43"/>
  <c r="Q32" i="43" a="1"/>
  <c r="Q32" i="43"/>
  <c r="S32" i="43" a="1"/>
  <c r="S32" i="43"/>
  <c r="U32" i="43" a="1"/>
  <c r="U32" i="43"/>
  <c r="W32" i="43" a="1"/>
  <c r="W32" i="43"/>
  <c r="K33" i="43" a="1"/>
  <c r="K33" i="43"/>
  <c r="M33" i="43" a="1"/>
  <c r="M33" i="43"/>
  <c r="O33" i="43" a="1"/>
  <c r="O33" i="43"/>
  <c r="Q33" i="43" a="1"/>
  <c r="Q33" i="43"/>
  <c r="S33" i="43" a="1"/>
  <c r="S33" i="43"/>
  <c r="U33" i="43" a="1"/>
  <c r="U33" i="43"/>
  <c r="W33" i="43" a="1"/>
  <c r="W33" i="43"/>
  <c r="K34" i="43" a="1"/>
  <c r="K34" i="43"/>
  <c r="M34" i="43" a="1"/>
  <c r="M34" i="43"/>
  <c r="O34" i="43" a="1"/>
  <c r="O34" i="43"/>
  <c r="Q34" i="43" a="1"/>
  <c r="Q34" i="43"/>
  <c r="S34" i="43" a="1"/>
  <c r="S34" i="43"/>
  <c r="U34" i="43" a="1"/>
  <c r="U34" i="43"/>
  <c r="W34" i="43" a="1"/>
  <c r="W34" i="43"/>
  <c r="K35" i="43" a="1"/>
  <c r="K35" i="43"/>
  <c r="M35" i="43" a="1"/>
  <c r="M35" i="43"/>
  <c r="O35" i="43" a="1"/>
  <c r="O35" i="43"/>
  <c r="Q35" i="43" a="1"/>
  <c r="Q35" i="43"/>
  <c r="S35" i="43" a="1"/>
  <c r="S35" i="43"/>
  <c r="U35" i="43" a="1"/>
  <c r="U35" i="43"/>
  <c r="W35" i="43" a="1"/>
  <c r="W35" i="43"/>
  <c r="K36" i="43" a="1"/>
  <c r="K36" i="43"/>
  <c r="M36" i="43" a="1"/>
  <c r="M36" i="43"/>
  <c r="O36" i="43" a="1"/>
  <c r="O36" i="43"/>
  <c r="Q36" i="43" a="1"/>
  <c r="Q36" i="43"/>
  <c r="S36" i="43" a="1"/>
  <c r="S36" i="43"/>
  <c r="U36" i="43" a="1"/>
  <c r="U36" i="43"/>
  <c r="W36" i="43" a="1"/>
  <c r="W36" i="43"/>
  <c r="K37" i="43" a="1"/>
  <c r="K37" i="43"/>
  <c r="M37" i="43" a="1"/>
  <c r="M37" i="43"/>
  <c r="O37" i="43" a="1"/>
  <c r="O37" i="43"/>
  <c r="Q37" i="43" a="1"/>
  <c r="Q37" i="43"/>
  <c r="S37" i="43" a="1"/>
  <c r="S37" i="43"/>
  <c r="U37" i="43" a="1"/>
  <c r="U37" i="43"/>
  <c r="W37" i="43" a="1"/>
  <c r="W37" i="43"/>
  <c r="K38" i="43" a="1"/>
  <c r="K38" i="43"/>
  <c r="M38" i="43" a="1"/>
  <c r="M38" i="43"/>
  <c r="O38" i="43" a="1"/>
  <c r="O38" i="43"/>
  <c r="Q38" i="43" a="1"/>
  <c r="Q38" i="43"/>
  <c r="S38" i="43" a="1"/>
  <c r="S38" i="43"/>
  <c r="U38" i="43" a="1"/>
  <c r="U38" i="43"/>
  <c r="W38" i="43" a="1"/>
  <c r="W38" i="43"/>
  <c r="K39" i="43" a="1"/>
  <c r="K39" i="43"/>
  <c r="M39" i="43" a="1"/>
  <c r="M39" i="43"/>
  <c r="O39" i="43" a="1"/>
  <c r="O39" i="43"/>
  <c r="Q39" i="43" a="1"/>
  <c r="Q39" i="43"/>
  <c r="S39" i="43" a="1"/>
  <c r="S39" i="43"/>
  <c r="U39" i="43" a="1"/>
  <c r="U39" i="43"/>
  <c r="W39" i="43" a="1"/>
  <c r="W39" i="43"/>
  <c r="K40" i="43" a="1"/>
  <c r="K40" i="43"/>
  <c r="M40" i="43" a="1"/>
  <c r="M40" i="43"/>
  <c r="O40" i="43" a="1"/>
  <c r="O40" i="43"/>
  <c r="Q40" i="43" a="1"/>
  <c r="Q40" i="43"/>
  <c r="S40" i="43" a="1"/>
  <c r="S40" i="43"/>
  <c r="U40" i="43" a="1"/>
  <c r="U40" i="43"/>
  <c r="W40" i="43" a="1"/>
  <c r="W40" i="43"/>
  <c r="K41" i="43" a="1"/>
  <c r="K41" i="43"/>
  <c r="M41" i="43" a="1"/>
  <c r="M41" i="43"/>
  <c r="O41" i="43" a="1"/>
  <c r="O41" i="43"/>
  <c r="Q41" i="43" a="1"/>
  <c r="Q41" i="43"/>
  <c r="S41" i="43" a="1"/>
  <c r="S41" i="43"/>
  <c r="U41" i="43" a="1"/>
  <c r="U41" i="43"/>
  <c r="W41" i="43" a="1"/>
  <c r="W41" i="43"/>
  <c r="K42" i="43" a="1"/>
  <c r="K42" i="43"/>
  <c r="M42" i="43" a="1"/>
  <c r="M42" i="43"/>
  <c r="O42" i="43" a="1"/>
  <c r="O42" i="43"/>
  <c r="Q42" i="43" a="1"/>
  <c r="Q42" i="43"/>
  <c r="S42" i="43" a="1"/>
  <c r="S42" i="43"/>
  <c r="U42" i="43" a="1"/>
  <c r="U42" i="43"/>
  <c r="W42" i="43" a="1"/>
  <c r="W42" i="43"/>
  <c r="K43" i="43" a="1"/>
  <c r="K43" i="43"/>
  <c r="M43" i="43" a="1"/>
  <c r="M43" i="43"/>
  <c r="O43" i="43" a="1"/>
  <c r="O43" i="43"/>
  <c r="Q43" i="43" a="1"/>
  <c r="Q43" i="43"/>
  <c r="S43" i="43" a="1"/>
  <c r="S43" i="43"/>
  <c r="U43" i="43" a="1"/>
  <c r="U43" i="43"/>
  <c r="W43" i="43" a="1"/>
  <c r="W43" i="43"/>
  <c r="K44" i="43" a="1"/>
  <c r="K44" i="43"/>
  <c r="M44" i="43" a="1"/>
  <c r="M44" i="43"/>
  <c r="O44" i="43" a="1"/>
  <c r="O44" i="43"/>
  <c r="Q44" i="43" a="1"/>
  <c r="Q44" i="43"/>
  <c r="S44" i="43" a="1"/>
  <c r="S44" i="43"/>
  <c r="U44" i="43" a="1"/>
  <c r="U44" i="43"/>
  <c r="W44" i="43" a="1"/>
  <c r="W44" i="43"/>
  <c r="K45" i="43" a="1"/>
  <c r="K45" i="43"/>
  <c r="M45" i="43" a="1"/>
  <c r="M45" i="43"/>
  <c r="O45" i="43" a="1"/>
  <c r="O45" i="43"/>
  <c r="Q45" i="43" a="1"/>
  <c r="Q45" i="43"/>
  <c r="S45" i="43" a="1"/>
  <c r="S45" i="43"/>
  <c r="U45" i="43" a="1"/>
  <c r="U45" i="43"/>
  <c r="W45" i="43" a="1"/>
  <c r="W45" i="43"/>
  <c r="K46" i="43" a="1"/>
  <c r="K46" i="43"/>
  <c r="M46" i="43" a="1"/>
  <c r="M46" i="43"/>
  <c r="O46" i="43" a="1"/>
  <c r="O46" i="43"/>
  <c r="Q46" i="43" a="1"/>
  <c r="Q46" i="43"/>
  <c r="S46" i="43" a="1"/>
  <c r="S46" i="43"/>
  <c r="U46" i="43" a="1"/>
  <c r="U46" i="43"/>
  <c r="W46" i="43" a="1"/>
  <c r="W46" i="43"/>
  <c r="K47" i="43" a="1"/>
  <c r="K47" i="43"/>
  <c r="M47" i="43" a="1"/>
  <c r="M47" i="43"/>
  <c r="O47" i="43" a="1"/>
  <c r="O47" i="43"/>
  <c r="Q47" i="43" a="1"/>
  <c r="Q47" i="43"/>
  <c r="S47" i="43" a="1"/>
  <c r="S47" i="43"/>
  <c r="U47" i="43" a="1"/>
  <c r="U47" i="43"/>
  <c r="W47" i="43" a="1"/>
  <c r="W47" i="43"/>
  <c r="K48" i="43" a="1"/>
  <c r="K48" i="43"/>
  <c r="M48" i="43" a="1"/>
  <c r="M48" i="43"/>
  <c r="O48" i="43" a="1"/>
  <c r="O48" i="43"/>
  <c r="Q48" i="43" a="1"/>
  <c r="Q48" i="43"/>
  <c r="S48" i="43" a="1"/>
  <c r="S48" i="43"/>
  <c r="U48" i="43" a="1"/>
  <c r="U48" i="43"/>
  <c r="W48" i="43" a="1"/>
  <c r="W48" i="43"/>
  <c r="K49" i="43" a="1"/>
  <c r="K49" i="43"/>
  <c r="M49" i="43" a="1"/>
  <c r="M49" i="43"/>
  <c r="O49" i="43" a="1"/>
  <c r="O49" i="43"/>
  <c r="Q49" i="43" a="1"/>
  <c r="Q49" i="43"/>
  <c r="S49" i="43" a="1"/>
  <c r="S49" i="43"/>
  <c r="U49" i="43" a="1"/>
  <c r="U49" i="43"/>
  <c r="W49" i="43" a="1"/>
  <c r="W49" i="43"/>
  <c r="K50" i="43" a="1"/>
  <c r="K50" i="43"/>
  <c r="M50" i="43" a="1"/>
  <c r="M50" i="43"/>
  <c r="O50" i="43" a="1"/>
  <c r="O50" i="43"/>
  <c r="Q50" i="43" a="1"/>
  <c r="Q50" i="43"/>
  <c r="S50" i="43" a="1"/>
  <c r="S50" i="43"/>
  <c r="U50" i="43" a="1"/>
  <c r="U50" i="43"/>
  <c r="W50" i="43" a="1"/>
  <c r="W50" i="43"/>
  <c r="K51" i="43" a="1"/>
  <c r="K51" i="43"/>
  <c r="M51" i="43" a="1"/>
  <c r="M51" i="43"/>
  <c r="O51" i="43" a="1"/>
  <c r="O51" i="43"/>
  <c r="Q51" i="43" a="1"/>
  <c r="Q51" i="43"/>
  <c r="S51" i="43" a="1"/>
  <c r="S51" i="43"/>
  <c r="U51" i="43" a="1"/>
  <c r="U51" i="43"/>
  <c r="W51" i="43" a="1"/>
  <c r="W51" i="43"/>
  <c r="K52" i="43" a="1"/>
  <c r="K52" i="43"/>
  <c r="M52" i="43" a="1"/>
  <c r="M52" i="43"/>
  <c r="O52" i="43" a="1"/>
  <c r="O52" i="43"/>
  <c r="Q52" i="43" a="1"/>
  <c r="Q52" i="43"/>
  <c r="S52" i="43" a="1"/>
  <c r="S52" i="43"/>
  <c r="U52" i="43" a="1"/>
  <c r="U52" i="43"/>
  <c r="W52" i="43" a="1"/>
  <c r="W52" i="43"/>
  <c r="K53" i="43" a="1"/>
  <c r="K53" i="43"/>
  <c r="M53" i="43" a="1"/>
  <c r="M53" i="43"/>
  <c r="O53" i="43" a="1"/>
  <c r="O53" i="43"/>
  <c r="Q53" i="43" a="1"/>
  <c r="Q53" i="43"/>
  <c r="S53" i="43" a="1"/>
  <c r="S53" i="43"/>
  <c r="U53" i="43" a="1"/>
  <c r="U53" i="43"/>
  <c r="W53" i="43" a="1"/>
  <c r="W53" i="43"/>
  <c r="K54" i="43" a="1"/>
  <c r="K54" i="43"/>
  <c r="M54" i="43" a="1"/>
  <c r="M54" i="43"/>
  <c r="O54" i="43" a="1"/>
  <c r="O54" i="43"/>
  <c r="Q54" i="43" a="1"/>
  <c r="Q54" i="43"/>
  <c r="S54" i="43" a="1"/>
  <c r="S54" i="43"/>
  <c r="U54" i="43" a="1"/>
  <c r="U54" i="43"/>
  <c r="W54" i="43" a="1"/>
  <c r="W54" i="43"/>
  <c r="K55" i="43" a="1"/>
  <c r="K55" i="43"/>
  <c r="M55" i="43" a="1"/>
  <c r="M55" i="43"/>
  <c r="O55" i="43" a="1"/>
  <c r="O55" i="43"/>
  <c r="Q55" i="43" a="1"/>
  <c r="Q55" i="43"/>
  <c r="S55" i="43" a="1"/>
  <c r="S55" i="43"/>
  <c r="U55" i="43" a="1"/>
  <c r="U55" i="43"/>
  <c r="W55" i="43" a="1"/>
  <c r="W55" i="43"/>
  <c r="K56" i="43" a="1"/>
  <c r="K56" i="43"/>
  <c r="M56" i="43" a="1"/>
  <c r="M56" i="43"/>
  <c r="O56" i="43" a="1"/>
  <c r="O56" i="43"/>
  <c r="Q56" i="43" a="1"/>
  <c r="Q56" i="43"/>
  <c r="S56" i="43" a="1"/>
  <c r="S56" i="43"/>
  <c r="U56" i="43" a="1"/>
  <c r="U56" i="43"/>
  <c r="W56" i="43" a="1"/>
  <c r="W56" i="43"/>
  <c r="K57" i="43" a="1"/>
  <c r="K57" i="43"/>
  <c r="M57" i="43" a="1"/>
  <c r="M57" i="43"/>
  <c r="O57" i="43" a="1"/>
  <c r="O57" i="43"/>
  <c r="Q57" i="43" a="1"/>
  <c r="Q57" i="43"/>
  <c r="S57" i="43" a="1"/>
  <c r="S57" i="43"/>
  <c r="U57" i="43" a="1"/>
  <c r="U57" i="43"/>
  <c r="W57" i="43" a="1"/>
  <c r="W57" i="43"/>
  <c r="K58" i="43" a="1"/>
  <c r="K58" i="43"/>
  <c r="M58" i="43" a="1"/>
  <c r="M58" i="43"/>
  <c r="O58" i="43" a="1"/>
  <c r="O58" i="43"/>
  <c r="Q58" i="43" a="1"/>
  <c r="Q58" i="43"/>
  <c r="S58" i="43" a="1"/>
  <c r="S58" i="43"/>
  <c r="U58" i="43" a="1"/>
  <c r="U58" i="43"/>
  <c r="W58" i="43" a="1"/>
  <c r="W58" i="43"/>
  <c r="K59" i="43" a="1"/>
  <c r="K59" i="43"/>
  <c r="M59" i="43" a="1"/>
  <c r="M59" i="43"/>
  <c r="O59" i="43" a="1"/>
  <c r="O59" i="43"/>
  <c r="Q59" i="43" a="1"/>
  <c r="Q59" i="43"/>
  <c r="S59" i="43" a="1"/>
  <c r="S59" i="43"/>
  <c r="U59" i="43" a="1"/>
  <c r="U59" i="43"/>
  <c r="W59" i="43" a="1"/>
  <c r="W59" i="43"/>
  <c r="K60" i="43" a="1"/>
  <c r="K60" i="43"/>
  <c r="M60" i="43" a="1"/>
  <c r="M60" i="43"/>
  <c r="O60" i="43" a="1"/>
  <c r="O60" i="43"/>
  <c r="Q60" i="43" a="1"/>
  <c r="Q60" i="43"/>
  <c r="S60" i="43" a="1"/>
  <c r="S60" i="43"/>
  <c r="U60" i="43" a="1"/>
  <c r="U60" i="43"/>
  <c r="W60" i="43" a="1"/>
  <c r="W60" i="43"/>
  <c r="K61" i="43" a="1"/>
  <c r="K61" i="43"/>
  <c r="M61" i="43" a="1"/>
  <c r="M61" i="43"/>
  <c r="O61" i="43" a="1"/>
  <c r="O61" i="43"/>
  <c r="Q61" i="43" a="1"/>
  <c r="Q61" i="43"/>
  <c r="S61" i="43" a="1"/>
  <c r="S61" i="43"/>
  <c r="U61" i="43" a="1"/>
  <c r="U61" i="43"/>
  <c r="W61" i="43" a="1"/>
  <c r="W61" i="43"/>
  <c r="K62" i="43" a="1"/>
  <c r="K62" i="43"/>
  <c r="M62" i="43" a="1"/>
  <c r="M62" i="43"/>
  <c r="O62" i="43" a="1"/>
  <c r="O62" i="43"/>
  <c r="Q62" i="43" a="1"/>
  <c r="Q62" i="43"/>
  <c r="S62" i="43" a="1"/>
  <c r="S62" i="43"/>
  <c r="U62" i="43" a="1"/>
  <c r="U62" i="43"/>
  <c r="W62" i="43" a="1"/>
  <c r="W62" i="43"/>
  <c r="K63" i="43" a="1"/>
  <c r="K63" i="43"/>
  <c r="M63" i="43" a="1"/>
  <c r="M63" i="43"/>
  <c r="O63" i="43" a="1"/>
  <c r="O63" i="43"/>
  <c r="Q63" i="43" a="1"/>
  <c r="Q63" i="43"/>
  <c r="S63" i="43" a="1"/>
  <c r="S63" i="43"/>
  <c r="U63" i="43" a="1"/>
  <c r="U63" i="43"/>
  <c r="W63" i="43" a="1"/>
  <c r="W63" i="43"/>
  <c r="K64" i="43" a="1"/>
  <c r="K64" i="43"/>
  <c r="M64" i="43" a="1"/>
  <c r="M64" i="43"/>
  <c r="O64" i="43" a="1"/>
  <c r="O64" i="43"/>
  <c r="Q64" i="43" a="1"/>
  <c r="Q64" i="43"/>
  <c r="S64" i="43" a="1"/>
  <c r="S64" i="43"/>
  <c r="U64" i="43" a="1"/>
  <c r="U64" i="43"/>
  <c r="W64" i="43" a="1"/>
  <c r="W64" i="43"/>
  <c r="K65" i="43" a="1"/>
  <c r="K65" i="43"/>
  <c r="M65" i="43" a="1"/>
  <c r="M65" i="43"/>
  <c r="O65" i="43" a="1"/>
  <c r="O65" i="43"/>
  <c r="Q65" i="43" a="1"/>
  <c r="Q65" i="43"/>
  <c r="S65" i="43" a="1"/>
  <c r="S65" i="43"/>
  <c r="U65" i="43" a="1"/>
  <c r="U65" i="43"/>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c r="K76" i="43" a="1"/>
  <c r="K76" i="43"/>
  <c r="M76" i="43" a="1"/>
  <c r="M76" i="43"/>
  <c r="O76" i="43" a="1"/>
  <c r="O76" i="43"/>
  <c r="Q76" i="43" a="1"/>
  <c r="Q76" i="43"/>
  <c r="S76" i="43" a="1"/>
  <c r="S76" i="43"/>
  <c r="U76" i="43" a="1"/>
  <c r="U76" i="43"/>
  <c r="W76" i="43" a="1"/>
  <c r="W76" i="43"/>
  <c r="K77" i="43" a="1"/>
  <c r="K77" i="43"/>
  <c r="M77" i="43" a="1"/>
  <c r="M77" i="43"/>
  <c r="O77" i="43" a="1"/>
  <c r="O77" i="43"/>
  <c r="Q77" i="43" a="1"/>
  <c r="Q77" i="43"/>
  <c r="S77" i="43" a="1"/>
  <c r="S77" i="43"/>
  <c r="U77" i="43" a="1"/>
  <c r="U77" i="43"/>
  <c r="W77" i="43" a="1"/>
  <c r="W77" i="43"/>
  <c r="K78" i="43" a="1"/>
  <c r="K78" i="43"/>
  <c r="M78" i="43" a="1"/>
  <c r="M78" i="43"/>
  <c r="O78" i="43" a="1"/>
  <c r="O78" i="43"/>
  <c r="Q78" i="43" a="1"/>
  <c r="Q78" i="43"/>
  <c r="S78" i="43" a="1"/>
  <c r="S78" i="43"/>
  <c r="U78" i="43" a="1"/>
  <c r="U78" i="43"/>
  <c r="W78" i="43" a="1"/>
  <c r="W78" i="43"/>
  <c r="K79" i="43" a="1"/>
  <c r="K79" i="43"/>
  <c r="M79" i="43" a="1"/>
  <c r="M79" i="43"/>
  <c r="O79" i="43" a="1"/>
  <c r="O79" i="43"/>
  <c r="Q79" i="43" a="1"/>
  <c r="Q79" i="43"/>
  <c r="S79" i="43" a="1"/>
  <c r="S79" i="43"/>
  <c r="U79" i="43" a="1"/>
  <c r="U79" i="43"/>
  <c r="W79" i="43" a="1"/>
  <c r="W79" i="43"/>
  <c r="K80" i="43" a="1"/>
  <c r="K80" i="43"/>
  <c r="M80" i="43" a="1"/>
  <c r="M80" i="43"/>
  <c r="O80" i="43" a="1"/>
  <c r="O80" i="43"/>
  <c r="Q80" i="43" a="1"/>
  <c r="Q80" i="43"/>
  <c r="S80" i="43" a="1"/>
  <c r="S80" i="43"/>
  <c r="U80" i="43" a="1"/>
  <c r="U80" i="43"/>
  <c r="W80" i="43" a="1"/>
  <c r="W80" i="43"/>
  <c r="K81" i="43" a="1"/>
  <c r="K81" i="43"/>
  <c r="M81" i="43" a="1"/>
  <c r="M81" i="43"/>
  <c r="O81" i="43" a="1"/>
  <c r="O81" i="43"/>
  <c r="Q81" i="43" a="1"/>
  <c r="Q81" i="43"/>
  <c r="S81" i="43" a="1"/>
  <c r="S81" i="43"/>
  <c r="U81" i="43" a="1"/>
  <c r="U81" i="43"/>
  <c r="W81" i="43" a="1"/>
  <c r="W81" i="43"/>
  <c r="K82" i="43" a="1"/>
  <c r="K82" i="43"/>
  <c r="M82" i="43" a="1"/>
  <c r="M82" i="43"/>
  <c r="O82" i="43" a="1"/>
  <c r="O82" i="43"/>
  <c r="Q82" i="43" a="1"/>
  <c r="Q82" i="43"/>
  <c r="S82" i="43" a="1"/>
  <c r="S82" i="43"/>
  <c r="U82" i="43" a="1"/>
  <c r="U82" i="43"/>
  <c r="W82" i="43" a="1"/>
  <c r="W82" i="43"/>
  <c r="K83" i="43" a="1"/>
  <c r="K83" i="43"/>
  <c r="M83" i="43" a="1"/>
  <c r="M83" i="43"/>
  <c r="O83" i="43" a="1"/>
  <c r="O83" i="43"/>
  <c r="Q83" i="43" a="1"/>
  <c r="Q83" i="43"/>
  <c r="S83" i="43" a="1"/>
  <c r="S83" i="43"/>
  <c r="U83" i="43" a="1"/>
  <c r="U83" i="43"/>
  <c r="W83" i="43" a="1"/>
  <c r="W83" i="43"/>
  <c r="K84" i="43" a="1"/>
  <c r="K84" i="43"/>
  <c r="M84" i="43" a="1"/>
  <c r="M84" i="43"/>
  <c r="O84" i="43" a="1"/>
  <c r="O84" i="43"/>
  <c r="Q84" i="43" a="1"/>
  <c r="Q84" i="43"/>
  <c r="S84" i="43" a="1"/>
  <c r="S84" i="43"/>
  <c r="U84" i="43" a="1"/>
  <c r="U84" i="43"/>
  <c r="W84" i="43" a="1"/>
  <c r="W84" i="43"/>
  <c r="K85" i="43" a="1"/>
  <c r="K85" i="43"/>
  <c r="M85" i="43" a="1"/>
  <c r="M85" i="43"/>
  <c r="O85" i="43" a="1"/>
  <c r="O85" i="43"/>
  <c r="Q85" i="43" a="1"/>
  <c r="Q85" i="43"/>
  <c r="S85" i="43" a="1"/>
  <c r="S85" i="43"/>
  <c r="U85" i="43" a="1"/>
  <c r="U85" i="43"/>
  <c r="W85" i="43" a="1"/>
  <c r="W85" i="43"/>
  <c r="K86" i="43" a="1"/>
  <c r="K86" i="43"/>
  <c r="M86" i="43" a="1"/>
  <c r="M86" i="43"/>
  <c r="O86" i="43" a="1"/>
  <c r="O86" i="43"/>
  <c r="Q86" i="43" a="1"/>
  <c r="Q86" i="43"/>
  <c r="S86" i="43" a="1"/>
  <c r="S86" i="43"/>
  <c r="U86" i="43" a="1"/>
  <c r="U86" i="43"/>
  <c r="W86" i="43" a="1"/>
  <c r="W86" i="43"/>
  <c r="K87" i="43" a="1"/>
  <c r="K87" i="43"/>
  <c r="M87" i="43" a="1"/>
  <c r="M87" i="43"/>
  <c r="O87" i="43" a="1"/>
  <c r="O87" i="43"/>
  <c r="Q87" i="43" a="1"/>
  <c r="Q87" i="43"/>
  <c r="S87" i="43" a="1"/>
  <c r="S87" i="43"/>
  <c r="U87" i="43" a="1"/>
  <c r="U87" i="43"/>
  <c r="W87" i="43" a="1"/>
  <c r="W87" i="43"/>
  <c r="K88" i="43" a="1"/>
  <c r="K88" i="43"/>
  <c r="M88" i="43" a="1"/>
  <c r="M88" i="43"/>
  <c r="O88" i="43" a="1"/>
  <c r="O88" i="43"/>
  <c r="Q88" i="43" a="1"/>
  <c r="Q88" i="43"/>
  <c r="S88" i="43" a="1"/>
  <c r="S88" i="43"/>
  <c r="U88" i="43" a="1"/>
  <c r="U88" i="43"/>
  <c r="W88" i="43" a="1"/>
  <c r="W88" i="43"/>
  <c r="K89" i="43" a="1"/>
  <c r="K89" i="43"/>
  <c r="M89" i="43" a="1"/>
  <c r="M89" i="43"/>
  <c r="O89" i="43" a="1"/>
  <c r="O89" i="43"/>
  <c r="Q89" i="43" a="1"/>
  <c r="Q89" i="43"/>
  <c r="S89" i="43" a="1"/>
  <c r="S89" i="43"/>
  <c r="U89" i="43" a="1"/>
  <c r="U89" i="43"/>
  <c r="W89" i="43" a="1"/>
  <c r="W89" i="43"/>
  <c r="K90" i="43" a="1"/>
  <c r="K90" i="43"/>
  <c r="M90" i="43" a="1"/>
  <c r="M90" i="43"/>
  <c r="O90" i="43" a="1"/>
  <c r="O90" i="43"/>
  <c r="Q90" i="43" a="1"/>
  <c r="Q90" i="43"/>
  <c r="S90" i="43" a="1"/>
  <c r="S90" i="43"/>
  <c r="U90" i="43" a="1"/>
  <c r="U90" i="43"/>
  <c r="W90" i="43" a="1"/>
  <c r="W90" i="43"/>
  <c r="K91" i="43" a="1"/>
  <c r="K91" i="43"/>
  <c r="M91" i="43" a="1"/>
  <c r="M91" i="43"/>
  <c r="O91" i="43" a="1"/>
  <c r="O91" i="43"/>
  <c r="Q91" i="43" a="1"/>
  <c r="Q91" i="43"/>
  <c r="S91" i="43" a="1"/>
  <c r="S91" i="43"/>
  <c r="U91" i="43" a="1"/>
  <c r="U91" i="43"/>
  <c r="W91" i="43" a="1"/>
  <c r="W91" i="43"/>
  <c r="K92" i="43" a="1"/>
  <c r="K92" i="43"/>
  <c r="M92" i="43" a="1"/>
  <c r="M92" i="43"/>
  <c r="O92" i="43" a="1"/>
  <c r="O92" i="43"/>
  <c r="Q92" i="43" a="1"/>
  <c r="Q92" i="43"/>
  <c r="S92" i="43" a="1"/>
  <c r="S92" i="43"/>
  <c r="U92" i="43" a="1"/>
  <c r="U92" i="43"/>
  <c r="W92" i="43" a="1"/>
  <c r="W92" i="43"/>
  <c r="K93" i="43" a="1"/>
  <c r="K93" i="43"/>
  <c r="M93" i="43" a="1"/>
  <c r="M93" i="43"/>
  <c r="O93" i="43" a="1"/>
  <c r="O93" i="43"/>
  <c r="Q93" i="43" a="1"/>
  <c r="Q93" i="43"/>
  <c r="S93" i="43" a="1"/>
  <c r="S93" i="43"/>
  <c r="U93" i="43" a="1"/>
  <c r="U93" i="43"/>
  <c r="W93" i="43" a="1"/>
  <c r="W93" i="43"/>
  <c r="K94" i="43" a="1"/>
  <c r="K94" i="43"/>
  <c r="M94" i="43" a="1"/>
  <c r="M94" i="43"/>
  <c r="O94" i="43" a="1"/>
  <c r="O94" i="43"/>
  <c r="Q94" i="43" a="1"/>
  <c r="Q94" i="43"/>
  <c r="S94" i="43" a="1"/>
  <c r="S94" i="43"/>
  <c r="U94" i="43" a="1"/>
  <c r="U94" i="43"/>
  <c r="W94" i="43" a="1"/>
  <c r="W94" i="43"/>
  <c r="K95" i="43" a="1"/>
  <c r="K95" i="43"/>
  <c r="M95" i="43" a="1"/>
  <c r="M95" i="43"/>
  <c r="O95" i="43" a="1"/>
  <c r="O95" i="43"/>
  <c r="Q95" i="43" a="1"/>
  <c r="Q95" i="43"/>
  <c r="S95" i="43" a="1"/>
  <c r="S95" i="43"/>
  <c r="U95" i="43" a="1"/>
  <c r="U95" i="43"/>
  <c r="W95" i="43" a="1"/>
  <c r="W95" i="43"/>
  <c r="K96" i="43" a="1"/>
  <c r="K96" i="43"/>
  <c r="M96" i="43" a="1"/>
  <c r="M96" i="43"/>
  <c r="O96" i="43" a="1"/>
  <c r="O96" i="43"/>
  <c r="Q96" i="43" a="1"/>
  <c r="Q96" i="43"/>
  <c r="S96" i="43" a="1"/>
  <c r="S96" i="43"/>
  <c r="U96" i="43" a="1"/>
  <c r="U96" i="43"/>
  <c r="W96" i="43" a="1"/>
  <c r="W96" i="43"/>
  <c r="K97" i="43" a="1"/>
  <c r="K97" i="43"/>
  <c r="M97" i="43" a="1"/>
  <c r="M97" i="43"/>
  <c r="O97" i="43" a="1"/>
  <c r="O97" i="43"/>
  <c r="Q97" i="43" a="1"/>
  <c r="Q97" i="43"/>
  <c r="S97" i="43" a="1"/>
  <c r="S97" i="43"/>
  <c r="U97" i="43" a="1"/>
  <c r="U97" i="43"/>
  <c r="W97" i="43" a="1"/>
  <c r="W97" i="43"/>
  <c r="K98" i="43" a="1"/>
  <c r="K98" i="43"/>
  <c r="M98" i="43" a="1"/>
  <c r="M98" i="43"/>
  <c r="O98" i="43" a="1"/>
  <c r="O98" i="43"/>
  <c r="Q98" i="43" a="1"/>
  <c r="Q98" i="43"/>
  <c r="S98" i="43" a="1"/>
  <c r="S98" i="43"/>
  <c r="U98" i="43" a="1"/>
  <c r="U98" i="43"/>
  <c r="W98" i="43" a="1"/>
  <c r="W98" i="43"/>
  <c r="K99" i="43" a="1"/>
  <c r="K99" i="43"/>
  <c r="M99" i="43" a="1"/>
  <c r="M99" i="43"/>
  <c r="O99" i="43" a="1"/>
  <c r="O99" i="43"/>
  <c r="Q99" i="43" a="1"/>
  <c r="Q99" i="43"/>
  <c r="S99" i="43" a="1"/>
  <c r="S99" i="43"/>
  <c r="U99" i="43" a="1"/>
  <c r="U99" i="43"/>
  <c r="W99" i="43" a="1"/>
  <c r="W99" i="43"/>
  <c r="K100" i="43" a="1"/>
  <c r="K100" i="43"/>
  <c r="M100" i="43" a="1"/>
  <c r="M100" i="43"/>
  <c r="O100" i="43" a="1"/>
  <c r="O100" i="43"/>
  <c r="Q100" i="43" a="1"/>
  <c r="Q100" i="43"/>
  <c r="S100" i="43" a="1"/>
  <c r="S100" i="43"/>
  <c r="U100" i="43" a="1"/>
  <c r="U100" i="43"/>
  <c r="W100" i="43" a="1"/>
  <c r="W100" i="43"/>
  <c r="K101" i="43" a="1"/>
  <c r="K101" i="43"/>
  <c r="M101" i="43" a="1"/>
  <c r="M101" i="43"/>
  <c r="O101" i="43" a="1"/>
  <c r="O101" i="43"/>
  <c r="Q101" i="43" a="1"/>
  <c r="Q101" i="43"/>
  <c r="S101" i="43" a="1"/>
  <c r="S101" i="43"/>
  <c r="U101" i="43" a="1"/>
  <c r="U101" i="43"/>
  <c r="W101" i="43" a="1"/>
  <c r="W101" i="43"/>
  <c r="K102" i="43" a="1"/>
  <c r="K102" i="43"/>
  <c r="M102" i="43" a="1"/>
  <c r="M102" i="43"/>
  <c r="O102" i="43" a="1"/>
  <c r="O102" i="43"/>
  <c r="Q102" i="43" a="1"/>
  <c r="Q102" i="43"/>
  <c r="S102" i="43" a="1"/>
  <c r="S102" i="43"/>
  <c r="U102" i="43" a="1"/>
  <c r="U102" i="43"/>
  <c r="W102" i="43" a="1"/>
  <c r="W102" i="43"/>
  <c r="K103" i="43" a="1"/>
  <c r="K103" i="43"/>
  <c r="M103" i="43" a="1"/>
  <c r="M103" i="43"/>
  <c r="O103" i="43" a="1"/>
  <c r="O103" i="43"/>
  <c r="Q103" i="43" a="1"/>
  <c r="Q103" i="43"/>
  <c r="S103" i="43" a="1"/>
  <c r="S103" i="43"/>
  <c r="U103" i="43" a="1"/>
  <c r="U103" i="43"/>
  <c r="W103" i="43" a="1"/>
  <c r="W103" i="43"/>
  <c r="K104" i="43" a="1"/>
  <c r="K104" i="43"/>
  <c r="M104" i="43" a="1"/>
  <c r="M104" i="43"/>
  <c r="O104" i="43" a="1"/>
  <c r="O104" i="43"/>
  <c r="Q104" i="43" a="1"/>
  <c r="Q104" i="43"/>
  <c r="S104" i="43" a="1"/>
  <c r="S104" i="43"/>
  <c r="U104" i="43" a="1"/>
  <c r="U104" i="43"/>
  <c r="W104" i="43" a="1"/>
  <c r="W104" i="43"/>
  <c r="K105" i="43" a="1"/>
  <c r="K105" i="43"/>
  <c r="M105" i="43" a="1"/>
  <c r="M105" i="43"/>
  <c r="O105" i="43" a="1"/>
  <c r="O105" i="43"/>
  <c r="Q105" i="43" a="1"/>
  <c r="Q105" i="43"/>
  <c r="S105" i="43" a="1"/>
  <c r="S105" i="43"/>
  <c r="U105" i="43" a="1"/>
  <c r="U105" i="43"/>
  <c r="W105" i="43" a="1"/>
  <c r="W105" i="43"/>
  <c r="K106" i="43" a="1"/>
  <c r="K106" i="43"/>
  <c r="M106" i="43" a="1"/>
  <c r="M106" i="43"/>
  <c r="O106" i="43" a="1"/>
  <c r="O106" i="43"/>
  <c r="Q106" i="43" a="1"/>
  <c r="Q106" i="43"/>
  <c r="S106" i="43" a="1"/>
  <c r="S106" i="43"/>
  <c r="U106" i="43" a="1"/>
  <c r="U106" i="43"/>
  <c r="W106" i="43" a="1"/>
  <c r="W106" i="43"/>
  <c r="K107" i="43" a="1"/>
  <c r="K107" i="43"/>
  <c r="M107" i="43" a="1"/>
  <c r="M107" i="43"/>
  <c r="O107" i="43" a="1"/>
  <c r="O107" i="43"/>
  <c r="Q107" i="43" a="1"/>
  <c r="Q107" i="43"/>
  <c r="S107" i="43" a="1"/>
  <c r="S107" i="43"/>
  <c r="U107" i="43" a="1"/>
  <c r="U107" i="43"/>
  <c r="W107" i="43" a="1"/>
  <c r="W107" i="43"/>
  <c r="K108" i="43" a="1"/>
  <c r="K108" i="43"/>
  <c r="M108" i="43" a="1"/>
  <c r="M108" i="43"/>
  <c r="O108" i="43" a="1"/>
  <c r="O108" i="43"/>
  <c r="Q108" i="43" a="1"/>
  <c r="Q108" i="43"/>
  <c r="S108" i="43" a="1"/>
  <c r="S108" i="43"/>
  <c r="U108" i="43" a="1"/>
  <c r="U108" i="43"/>
  <c r="W108" i="43" a="1"/>
  <c r="W108" i="43"/>
  <c r="K109" i="43" a="1"/>
  <c r="K109" i="43"/>
  <c r="M109" i="43" a="1"/>
  <c r="M109" i="43"/>
  <c r="O109" i="43" a="1"/>
  <c r="O109" i="43"/>
  <c r="Q109" i="43" a="1"/>
  <c r="Q109" i="43"/>
  <c r="S109" i="43" a="1"/>
  <c r="S109" i="43"/>
  <c r="U109" i="43" a="1"/>
  <c r="U109" i="43"/>
  <c r="W109" i="43" a="1"/>
  <c r="W109" i="43"/>
  <c r="K110" i="43" a="1"/>
  <c r="K110" i="43"/>
  <c r="M110" i="43" a="1"/>
  <c r="M110" i="43"/>
  <c r="O110" i="43" a="1"/>
  <c r="O110" i="43"/>
  <c r="Q110" i="43" a="1"/>
  <c r="Q110" i="43"/>
  <c r="S110" i="43" a="1"/>
  <c r="S110" i="43"/>
  <c r="U110" i="43" a="1"/>
  <c r="U110" i="43"/>
  <c r="W110" i="43" a="1"/>
  <c r="W110" i="43"/>
  <c r="K111" i="43" a="1"/>
  <c r="K111" i="43"/>
  <c r="M111" i="43" a="1"/>
  <c r="M111" i="43"/>
  <c r="O111" i="43" a="1"/>
  <c r="O111" i="43"/>
  <c r="Q111" i="43" a="1"/>
  <c r="Q111" i="43"/>
  <c r="S111" i="43" a="1"/>
  <c r="S111" i="43"/>
  <c r="U111" i="43" a="1"/>
  <c r="U111" i="43"/>
  <c r="W111" i="43" a="1"/>
  <c r="W111" i="43"/>
  <c r="K112" i="43" a="1"/>
  <c r="K112" i="43"/>
  <c r="M112" i="43" a="1"/>
  <c r="M112" i="43"/>
  <c r="O112" i="43" a="1"/>
  <c r="O112" i="43"/>
  <c r="Q112" i="43" a="1"/>
  <c r="Q112" i="43"/>
  <c r="S112" i="43" a="1"/>
  <c r="S112" i="43"/>
  <c r="U112" i="43" a="1"/>
  <c r="U112" i="43"/>
  <c r="W112" i="43" a="1"/>
  <c r="W112" i="43"/>
  <c r="K113" i="43" a="1"/>
  <c r="K113" i="43"/>
  <c r="M113" i="43" a="1"/>
  <c r="M113" i="43"/>
  <c r="O113" i="43" a="1"/>
  <c r="O113" i="43"/>
  <c r="Q113" i="43" a="1"/>
  <c r="Q113" i="43"/>
  <c r="S113" i="43" a="1"/>
  <c r="S113" i="43"/>
  <c r="U113" i="43" a="1"/>
  <c r="U113" i="43"/>
  <c r="W113" i="43" a="1"/>
  <c r="W113" i="43"/>
  <c r="K114" i="43" a="1"/>
  <c r="K114" i="43"/>
  <c r="M114" i="43" a="1"/>
  <c r="M114" i="43"/>
  <c r="O114" i="43" a="1"/>
  <c r="O114" i="43"/>
  <c r="Q114" i="43" a="1"/>
  <c r="Q114" i="43"/>
  <c r="S114" i="43" a="1"/>
  <c r="S114" i="43"/>
  <c r="U114" i="43" a="1"/>
  <c r="U114" i="43"/>
  <c r="W114" i="43" a="1"/>
  <c r="W114" i="43"/>
  <c r="K115" i="43" a="1"/>
  <c r="K115" i="43"/>
  <c r="M115" i="43" a="1"/>
  <c r="M115" i="43"/>
  <c r="O115" i="43" a="1"/>
  <c r="O115" i="43"/>
  <c r="Q115" i="43" a="1"/>
  <c r="Q115" i="43"/>
  <c r="S115" i="43" a="1"/>
  <c r="S115" i="43"/>
  <c r="U115" i="43" a="1"/>
  <c r="U115" i="43"/>
  <c r="W115" i="43" a="1"/>
  <c r="W115" i="43"/>
  <c r="K116" i="43" a="1"/>
  <c r="K116" i="43"/>
  <c r="M116" i="43" a="1"/>
  <c r="M116" i="43"/>
  <c r="O116" i="43" a="1"/>
  <c r="O116" i="43"/>
  <c r="Q116" i="43" a="1"/>
  <c r="Q116" i="43"/>
  <c r="S116" i="43" a="1"/>
  <c r="S116" i="43"/>
  <c r="U116" i="43" a="1"/>
  <c r="U116" i="43"/>
  <c r="W116" i="43" a="1"/>
  <c r="W116" i="43"/>
  <c r="K117" i="43" a="1"/>
  <c r="K117" i="43"/>
  <c r="M117" i="43" a="1"/>
  <c r="M117" i="43"/>
  <c r="O117" i="43" a="1"/>
  <c r="O117" i="43"/>
  <c r="Q117" i="43" a="1"/>
  <c r="Q117" i="43"/>
  <c r="S117" i="43" a="1"/>
  <c r="S117" i="43"/>
  <c r="U117" i="43" a="1"/>
  <c r="U117" i="43"/>
  <c r="W117" i="43" a="1"/>
  <c r="W117" i="43"/>
  <c r="K118" i="43" a="1"/>
  <c r="K118" i="43"/>
  <c r="M118" i="43" a="1"/>
  <c r="M118" i="43"/>
  <c r="O118" i="43" a="1"/>
  <c r="O118" i="43"/>
  <c r="Q118" i="43" a="1"/>
  <c r="Q118" i="43"/>
  <c r="S118" i="43" a="1"/>
  <c r="S118" i="43"/>
  <c r="U118" i="43" a="1"/>
  <c r="U118" i="43"/>
  <c r="W118" i="43" a="1"/>
  <c r="W118" i="43"/>
  <c r="K119" i="43" a="1"/>
  <c r="K119" i="43"/>
  <c r="M119" i="43" a="1"/>
  <c r="M119" i="43"/>
  <c r="O119" i="43" a="1"/>
  <c r="O119" i="43"/>
  <c r="Q119" i="43" a="1"/>
  <c r="Q119" i="43"/>
  <c r="S119" i="43" a="1"/>
  <c r="S119" i="43"/>
  <c r="U119" i="43" a="1"/>
  <c r="U119" i="43"/>
  <c r="W119" i="43" a="1"/>
  <c r="W119" i="43"/>
  <c r="K120" i="43" a="1"/>
  <c r="K120" i="43"/>
  <c r="M120" i="43" a="1"/>
  <c r="M120" i="43"/>
  <c r="O120" i="43" a="1"/>
  <c r="O120" i="43"/>
  <c r="Q120" i="43" a="1"/>
  <c r="Q120" i="43"/>
  <c r="S120" i="43" a="1"/>
  <c r="S120" i="43"/>
  <c r="U120" i="43" a="1"/>
  <c r="U120" i="43"/>
  <c r="W120" i="43" a="1"/>
  <c r="W120" i="43"/>
  <c r="K121" i="43" a="1"/>
  <c r="K121" i="43"/>
  <c r="M121" i="43" a="1"/>
  <c r="M121" i="43"/>
  <c r="O121" i="43" a="1"/>
  <c r="O121" i="43"/>
  <c r="Q121" i="43" a="1"/>
  <c r="Q121" i="43"/>
  <c r="S121" i="43" a="1"/>
  <c r="S121" i="43"/>
  <c r="U121" i="43" a="1"/>
  <c r="U121" i="43"/>
  <c r="W121" i="43" a="1"/>
  <c r="W121" i="43"/>
  <c r="K122" i="43" a="1"/>
  <c r="K122" i="43"/>
  <c r="M122" i="43" a="1"/>
  <c r="M122" i="43"/>
  <c r="O122" i="43" a="1"/>
  <c r="O122" i="43"/>
  <c r="Q122" i="43" a="1"/>
  <c r="Q122" i="43"/>
  <c r="S122" i="43" a="1"/>
  <c r="S122" i="43"/>
  <c r="U122" i="43" a="1"/>
  <c r="U122" i="43"/>
  <c r="W122" i="43" a="1"/>
  <c r="W122" i="43"/>
  <c r="K123" i="43" a="1"/>
  <c r="K123" i="43"/>
  <c r="M123" i="43" a="1"/>
  <c r="M123" i="43"/>
  <c r="O123" i="43" a="1"/>
  <c r="O123" i="43"/>
  <c r="Q123" i="43" a="1"/>
  <c r="Q123" i="43"/>
  <c r="S123" i="43" a="1"/>
  <c r="S123" i="43"/>
  <c r="U123" i="43" a="1"/>
  <c r="U123" i="43"/>
  <c r="W123" i="43" a="1"/>
  <c r="W123" i="43"/>
  <c r="K124" i="43" a="1"/>
  <c r="K124" i="43"/>
  <c r="M124" i="43" a="1"/>
  <c r="M124" i="43"/>
  <c r="O124" i="43" a="1"/>
  <c r="O124" i="43"/>
  <c r="Q124" i="43" a="1"/>
  <c r="Q124" i="43"/>
  <c r="S124" i="43" a="1"/>
  <c r="S124" i="43"/>
  <c r="U124" i="43" a="1"/>
  <c r="U124" i="43"/>
  <c r="W124" i="43" a="1"/>
  <c r="W124" i="43"/>
  <c r="K125" i="43" a="1"/>
  <c r="K125" i="43"/>
  <c r="M125" i="43" a="1"/>
  <c r="M125" i="43"/>
  <c r="O125" i="43" a="1"/>
  <c r="O125" i="43"/>
  <c r="Q125" i="43" a="1"/>
  <c r="Q125" i="43"/>
  <c r="S125" i="43" a="1"/>
  <c r="S125" i="43"/>
  <c r="U125" i="43" a="1"/>
  <c r="U125" i="43"/>
  <c r="W125" i="43" a="1"/>
  <c r="W125" i="43"/>
  <c r="K126" i="43" a="1"/>
  <c r="K126" i="43"/>
  <c r="M126" i="43" a="1"/>
  <c r="M126" i="43"/>
  <c r="O126" i="43" a="1"/>
  <c r="O126" i="43"/>
  <c r="Q126" i="43" a="1"/>
  <c r="Q126" i="43"/>
  <c r="S126" i="43" a="1"/>
  <c r="S126" i="43"/>
  <c r="U126" i="43" a="1"/>
  <c r="U126" i="43"/>
  <c r="W126" i="43" a="1"/>
  <c r="W126" i="43"/>
  <c r="K127" i="43" a="1"/>
  <c r="K127" i="43"/>
  <c r="M127" i="43" a="1"/>
  <c r="M127" i="43"/>
  <c r="O127" i="43" a="1"/>
  <c r="O127" i="43"/>
  <c r="Q127" i="43" a="1"/>
  <c r="Q127" i="43"/>
  <c r="S127" i="43" a="1"/>
  <c r="S127" i="43"/>
  <c r="U127" i="43" a="1"/>
  <c r="U127" i="43"/>
  <c r="W127" i="43" a="1"/>
  <c r="W127" i="43"/>
  <c r="K128" i="43" a="1"/>
  <c r="K128" i="43"/>
  <c r="M128" i="43" a="1"/>
  <c r="M128" i="43"/>
  <c r="O128" i="43" a="1"/>
  <c r="O128" i="43"/>
  <c r="Q128" i="43" a="1"/>
  <c r="Q128" i="43"/>
  <c r="S128" i="43" a="1"/>
  <c r="S128" i="43"/>
  <c r="U128" i="43" a="1"/>
  <c r="U128" i="43"/>
  <c r="W128" i="43" a="1"/>
  <c r="W128" i="43"/>
  <c r="K129" i="43" a="1"/>
  <c r="K129" i="43"/>
  <c r="M129" i="43" a="1"/>
  <c r="M129" i="43"/>
  <c r="O129" i="43" a="1"/>
  <c r="O129" i="43"/>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c r="O133" i="43" a="1"/>
  <c r="O133" i="43"/>
  <c r="Q133" i="43" a="1"/>
  <c r="Q133" i="43"/>
  <c r="S133" i="43" a="1"/>
  <c r="S133" i="43"/>
  <c r="U133" i="43" a="1"/>
  <c r="U133" i="43"/>
  <c r="W133" i="43" a="1"/>
  <c r="W133" i="43"/>
  <c r="K134" i="43" a="1"/>
  <c r="K134" i="43"/>
  <c r="M134" i="43" a="1"/>
  <c r="M134" i="43"/>
  <c r="O134" i="43" a="1"/>
  <c r="O134" i="43"/>
  <c r="Q134" i="43" a="1"/>
  <c r="Q134" i="43"/>
  <c r="S134" i="43" a="1"/>
  <c r="S134" i="43"/>
  <c r="U134" i="43" a="1"/>
  <c r="U134" i="43"/>
  <c r="W134" i="43" a="1"/>
  <c r="W134" i="43"/>
  <c r="K135" i="43" a="1"/>
  <c r="K135" i="43"/>
  <c r="M135" i="43" a="1"/>
  <c r="M135" i="43"/>
  <c r="O135" i="43" a="1"/>
  <c r="O135" i="43"/>
  <c r="Q135" i="43" a="1"/>
  <c r="Q135" i="43"/>
  <c r="S135" i="43" a="1"/>
  <c r="S135" i="43"/>
  <c r="U135" i="43" a="1"/>
  <c r="U135" i="43"/>
  <c r="W135" i="43" a="1"/>
  <c r="W135" i="43"/>
  <c r="K136" i="43" a="1"/>
  <c r="K136" i="43"/>
  <c r="M136" i="43" a="1"/>
  <c r="M136" i="43"/>
  <c r="O136" i="43" a="1"/>
  <c r="O136" i="43"/>
  <c r="Q136" i="43" a="1"/>
  <c r="Q136" i="43"/>
  <c r="S136" i="43" a="1"/>
  <c r="S136" i="43"/>
  <c r="U136" i="43" a="1"/>
  <c r="U136" i="43"/>
  <c r="W136" i="43" a="1"/>
  <c r="W136" i="43"/>
  <c r="K137" i="43" a="1"/>
  <c r="K137" i="43"/>
  <c r="M137" i="43" a="1"/>
  <c r="M137" i="43"/>
  <c r="O137" i="43" a="1"/>
  <c r="O137" i="43"/>
  <c r="Q137" i="43" a="1"/>
  <c r="Q137" i="43"/>
  <c r="S137" i="43" a="1"/>
  <c r="S137" i="43"/>
  <c r="U137" i="43" a="1"/>
  <c r="U137" i="43"/>
  <c r="W137" i="43" a="1"/>
  <c r="W137" i="43"/>
  <c r="K138" i="43" a="1"/>
  <c r="K138" i="43"/>
  <c r="M138" i="43" a="1"/>
  <c r="M138" i="43"/>
  <c r="O138" i="43" a="1"/>
  <c r="O138" i="43"/>
  <c r="Q138" i="43" a="1"/>
  <c r="Q138" i="43"/>
  <c r="S138" i="43" a="1"/>
  <c r="S138" i="43"/>
  <c r="U138" i="43" a="1"/>
  <c r="U138" i="43"/>
  <c r="W138" i="43" a="1"/>
  <c r="W138" i="43"/>
  <c r="K139" i="43" a="1"/>
  <c r="K139" i="43"/>
  <c r="M139" i="43" a="1"/>
  <c r="M139" i="43"/>
  <c r="O139" i="43" a="1"/>
  <c r="O139" i="43"/>
  <c r="Q139" i="43" a="1"/>
  <c r="Q139" i="43"/>
  <c r="S139" i="43" a="1"/>
  <c r="S139" i="43"/>
  <c r="U139" i="43" a="1"/>
  <c r="U139" i="43"/>
  <c r="W139" i="43" a="1"/>
  <c r="W139" i="43"/>
  <c r="K140" i="43" a="1"/>
  <c r="K140" i="43"/>
  <c r="M140" i="43" a="1"/>
  <c r="M140" i="43"/>
  <c r="O140" i="43" a="1"/>
  <c r="O140" i="43"/>
  <c r="Q140" i="43" a="1"/>
  <c r="Q140" i="43"/>
  <c r="S140" i="43" a="1"/>
  <c r="S140" i="43"/>
  <c r="U140" i="43" a="1"/>
  <c r="U140" i="43"/>
  <c r="W140" i="43" a="1"/>
  <c r="W140" i="43"/>
  <c r="K141" i="43" a="1"/>
  <c r="K141" i="43"/>
  <c r="M141" i="43" a="1"/>
  <c r="M141" i="43"/>
  <c r="O141" i="43" a="1"/>
  <c r="O141" i="43"/>
  <c r="Q141" i="43" a="1"/>
  <c r="Q141" i="43"/>
  <c r="S141" i="43" a="1"/>
  <c r="S141" i="43"/>
  <c r="U141" i="43" a="1"/>
  <c r="U141" i="43"/>
  <c r="W141" i="43" a="1"/>
  <c r="W141" i="43"/>
  <c r="K142" i="43" a="1"/>
  <c r="K142" i="43"/>
  <c r="M142" i="43" a="1"/>
  <c r="M142" i="43"/>
  <c r="O142" i="43" a="1"/>
  <c r="O142" i="43"/>
  <c r="Q142" i="43" a="1"/>
  <c r="Q142" i="43"/>
  <c r="S142" i="43" a="1"/>
  <c r="S142" i="43"/>
  <c r="U142" i="43" a="1"/>
  <c r="U142" i="43"/>
  <c r="W142" i="43" a="1"/>
  <c r="W142" i="43"/>
  <c r="K143" i="43" a="1"/>
  <c r="K143" i="43"/>
  <c r="M143" i="43" a="1"/>
  <c r="M143" i="43"/>
  <c r="O143" i="43" a="1"/>
  <c r="O143" i="43"/>
  <c r="Q143" i="43" a="1"/>
  <c r="Q143" i="43"/>
  <c r="S143" i="43" a="1"/>
  <c r="S143" i="43"/>
  <c r="U143" i="43" a="1"/>
  <c r="U143" i="43"/>
  <c r="W143" i="43" a="1"/>
  <c r="W143" i="43"/>
  <c r="K144" i="43" a="1"/>
  <c r="K144" i="43"/>
  <c r="M144" i="43" a="1"/>
  <c r="M144" i="43"/>
  <c r="O144" i="43" a="1"/>
  <c r="O144" i="43"/>
  <c r="Q144" i="43" a="1"/>
  <c r="Q144" i="43"/>
  <c r="S144" i="43" a="1"/>
  <c r="S144" i="43"/>
  <c r="U144" i="43" a="1"/>
  <c r="U144" i="43"/>
  <c r="W144" i="43" a="1"/>
  <c r="W144" i="43"/>
  <c r="K145" i="43" a="1"/>
  <c r="K145" i="43"/>
  <c r="M145" i="43" a="1"/>
  <c r="M145" i="43"/>
  <c r="O145" i="43" a="1"/>
  <c r="O145" i="43"/>
  <c r="Q145" i="43" a="1"/>
  <c r="Q145" i="43"/>
  <c r="S145" i="43" a="1"/>
  <c r="S145" i="43"/>
  <c r="U145" i="43" a="1"/>
  <c r="U145" i="43"/>
  <c r="W145" i="43" a="1"/>
  <c r="W145" i="43"/>
  <c r="K146" i="43" a="1"/>
  <c r="K146" i="43"/>
  <c r="M146" i="43" a="1"/>
  <c r="M146" i="43"/>
  <c r="O146" i="43" a="1"/>
  <c r="O146" i="43"/>
  <c r="Q146" i="43" a="1"/>
  <c r="Q146" i="43"/>
  <c r="S146" i="43" a="1"/>
  <c r="S146" i="43"/>
  <c r="U146" i="43" a="1"/>
  <c r="U146" i="43"/>
  <c r="W146" i="43" a="1"/>
  <c r="W146" i="43"/>
  <c r="K147" i="43" a="1"/>
  <c r="K147" i="43"/>
  <c r="M147" i="43" a="1"/>
  <c r="M147" i="43"/>
  <c r="O147" i="43" a="1"/>
  <c r="O147" i="43"/>
  <c r="Q147" i="43" a="1"/>
  <c r="Q147" i="43"/>
  <c r="S147" i="43" a="1"/>
  <c r="S147" i="43"/>
  <c r="U147" i="43" a="1"/>
  <c r="U147" i="43"/>
  <c r="W147" i="43" a="1"/>
  <c r="W147" i="43"/>
  <c r="K148" i="43" a="1"/>
  <c r="K148" i="43"/>
  <c r="M148" i="43" a="1"/>
  <c r="M148" i="43"/>
  <c r="O148" i="43" a="1"/>
  <c r="O148" i="43"/>
  <c r="Q148" i="43" a="1"/>
  <c r="Q148" i="43"/>
  <c r="S148" i="43" a="1"/>
  <c r="S148" i="43"/>
  <c r="U148" i="43" a="1"/>
  <c r="U148" i="43"/>
  <c r="W148" i="43" a="1"/>
  <c r="W148" i="43"/>
  <c r="K149" i="43" a="1"/>
  <c r="K149" i="43"/>
  <c r="M149" i="43" a="1"/>
  <c r="M149" i="43"/>
  <c r="O149" i="43" a="1"/>
  <c r="O149" i="43"/>
  <c r="Q149" i="43" a="1"/>
  <c r="Q149" i="43"/>
  <c r="S149" i="43" a="1"/>
  <c r="S149" i="43"/>
  <c r="U149" i="43" a="1"/>
  <c r="U149" i="43"/>
  <c r="W149" i="43" a="1"/>
  <c r="W149" i="43"/>
  <c r="K150" i="43" a="1"/>
  <c r="K150" i="43"/>
  <c r="M150" i="43" a="1"/>
  <c r="M150" i="43"/>
  <c r="O150" i="43" a="1"/>
  <c r="O150" i="43"/>
  <c r="Q150" i="43" a="1"/>
  <c r="Q150" i="43"/>
  <c r="S150" i="43" a="1"/>
  <c r="S150" i="43"/>
  <c r="U150" i="43" a="1"/>
  <c r="U150" i="43"/>
  <c r="W150" i="43" a="1"/>
  <c r="W150" i="43"/>
  <c r="K151" i="43" a="1"/>
  <c r="K151" i="43"/>
  <c r="M151" i="43" a="1"/>
  <c r="M151" i="43"/>
  <c r="O151" i="43" a="1"/>
  <c r="O151" i="43"/>
  <c r="Q151" i="43" a="1"/>
  <c r="Q151" i="43"/>
  <c r="S151" i="43" a="1"/>
  <c r="S151" i="43"/>
  <c r="U151" i="43" a="1"/>
  <c r="U151" i="43"/>
  <c r="W151" i="43" a="1"/>
  <c r="W151" i="43"/>
  <c r="K152" i="43" a="1"/>
  <c r="K152" i="43"/>
  <c r="M152" i="43" a="1"/>
  <c r="M152" i="43"/>
  <c r="O152" i="43" a="1"/>
  <c r="O152" i="43"/>
  <c r="Q152" i="43" a="1"/>
  <c r="Q152" i="43"/>
  <c r="S152" i="43" a="1"/>
  <c r="S152" i="43"/>
  <c r="U152" i="43" a="1"/>
  <c r="U152" i="43"/>
  <c r="W152" i="43" a="1"/>
  <c r="W152" i="43"/>
  <c r="K153" i="43" a="1"/>
  <c r="K153" i="43"/>
  <c r="M153" i="43" a="1"/>
  <c r="M153" i="43"/>
  <c r="O153" i="43" a="1"/>
  <c r="O153" i="43"/>
  <c r="Q153" i="43" a="1"/>
  <c r="Q153" i="43"/>
  <c r="S153" i="43" a="1"/>
  <c r="S153" i="43"/>
  <c r="U153" i="43" a="1"/>
  <c r="U153" i="43"/>
  <c r="W153" i="43" a="1"/>
  <c r="W153" i="43"/>
  <c r="K154" i="43" a="1"/>
  <c r="K154" i="43"/>
  <c r="M154" i="43" a="1"/>
  <c r="M154" i="43"/>
  <c r="O154" i="43" a="1"/>
  <c r="O154" i="43"/>
  <c r="Q154" i="43" a="1"/>
  <c r="Q154" i="43"/>
  <c r="S154" i="43" a="1"/>
  <c r="S154" i="43"/>
  <c r="U154" i="43" a="1"/>
  <c r="U154" i="43"/>
  <c r="W154" i="43" a="1"/>
  <c r="W154" i="43"/>
  <c r="K155" i="43" a="1"/>
  <c r="K155" i="43"/>
  <c r="M155" i="43" a="1"/>
  <c r="M155" i="43"/>
  <c r="O155" i="43" a="1"/>
  <c r="O155" i="43"/>
  <c r="Q155" i="43" a="1"/>
  <c r="Q155" i="43"/>
  <c r="S155" i="43" a="1"/>
  <c r="S155" i="43"/>
  <c r="U155" i="43" a="1"/>
  <c r="U155" i="43"/>
  <c r="W155" i="43" a="1"/>
  <c r="W155" i="43"/>
  <c r="K156" i="43" a="1"/>
  <c r="K156" i="43"/>
  <c r="M156" i="43" a="1"/>
  <c r="M156" i="43"/>
  <c r="O156" i="43" a="1"/>
  <c r="O156" i="43"/>
  <c r="Q156" i="43" a="1"/>
  <c r="Q156" i="43"/>
  <c r="S156" i="43" a="1"/>
  <c r="S156" i="43"/>
  <c r="U156" i="43" a="1"/>
  <c r="U156" i="43"/>
  <c r="W156" i="43" a="1"/>
  <c r="W156" i="43"/>
  <c r="K157" i="43" a="1"/>
  <c r="K157" i="43"/>
  <c r="M157" i="43" a="1"/>
  <c r="M157" i="43"/>
  <c r="O157" i="43" a="1"/>
  <c r="O157" i="43"/>
  <c r="Q157" i="43" a="1"/>
  <c r="Q157" i="43"/>
  <c r="S157" i="43" a="1"/>
  <c r="S157" i="43"/>
  <c r="U157" i="43" a="1"/>
  <c r="U157" i="43"/>
  <c r="W157" i="43" a="1"/>
  <c r="W157" i="43"/>
  <c r="K158" i="43" a="1"/>
  <c r="K158" i="43"/>
  <c r="M158" i="43" a="1"/>
  <c r="M158" i="43"/>
  <c r="O158" i="43" a="1"/>
  <c r="O158" i="43"/>
  <c r="Q158" i="43" a="1"/>
  <c r="Q158" i="43"/>
  <c r="S158" i="43" a="1"/>
  <c r="S158" i="43"/>
  <c r="U158" i="43" a="1"/>
  <c r="U158" i="43"/>
  <c r="W158" i="43" a="1"/>
  <c r="W158" i="43"/>
  <c r="K159" i="43" a="1"/>
  <c r="K159" i="43"/>
  <c r="M159" i="43" a="1"/>
  <c r="M159" i="43"/>
  <c r="O159" i="43" a="1"/>
  <c r="O159" i="43"/>
  <c r="Q159" i="43" a="1"/>
  <c r="Q159" i="43"/>
  <c r="S159" i="43" a="1"/>
  <c r="S159" i="43"/>
  <c r="U159" i="43" a="1"/>
  <c r="U159" i="43"/>
  <c r="W159" i="43" a="1"/>
  <c r="W159" i="43"/>
  <c r="K160" i="43" a="1"/>
  <c r="K160" i="43"/>
  <c r="M160" i="43" a="1"/>
  <c r="M160" i="43"/>
  <c r="O160" i="43" a="1"/>
  <c r="O160" i="43"/>
  <c r="Q160" i="43" a="1"/>
  <c r="Q160" i="43"/>
  <c r="S160" i="43" a="1"/>
  <c r="S160" i="43"/>
  <c r="U160" i="43" a="1"/>
  <c r="U160" i="43"/>
  <c r="W160" i="43" a="1"/>
  <c r="W160" i="43"/>
  <c r="K161" i="43" a="1"/>
  <c r="K161" i="43"/>
  <c r="M161" i="43" a="1"/>
  <c r="M161" i="43"/>
  <c r="O161" i="43" a="1"/>
  <c r="O161" i="43"/>
  <c r="Q161" i="43" a="1"/>
  <c r="Q161" i="43"/>
  <c r="S161" i="43" a="1"/>
  <c r="S161" i="43"/>
  <c r="U161" i="43" a="1"/>
  <c r="U161" i="43"/>
  <c r="W161" i="43" a="1"/>
  <c r="W161" i="43"/>
  <c r="K162" i="43" a="1"/>
  <c r="K162" i="43"/>
  <c r="M162" i="43" a="1"/>
  <c r="M162" i="43"/>
  <c r="O162" i="43" a="1"/>
  <c r="O162" i="43"/>
  <c r="Q162" i="43" a="1"/>
  <c r="Q162" i="43"/>
  <c r="S162" i="43" a="1"/>
  <c r="S162" i="43"/>
  <c r="U162" i="43" a="1"/>
  <c r="U162" i="43"/>
  <c r="W162" i="43" a="1"/>
  <c r="W162" i="43"/>
  <c r="K163" i="43" a="1"/>
  <c r="K163" i="43"/>
  <c r="M163" i="43" a="1"/>
  <c r="M163" i="43"/>
  <c r="O163" i="43" a="1"/>
  <c r="O163" i="43"/>
  <c r="Q163" i="43" a="1"/>
  <c r="Q163" i="43"/>
  <c r="S163" i="43" a="1"/>
  <c r="S163" i="43"/>
  <c r="U163" i="43" a="1"/>
  <c r="U163" i="43"/>
  <c r="W163" i="43" a="1"/>
  <c r="W163" i="43"/>
  <c r="K164" i="43" a="1"/>
  <c r="K164" i="43"/>
  <c r="M164" i="43" a="1"/>
  <c r="M164" i="43"/>
  <c r="O164" i="43" a="1"/>
  <c r="O164" i="43"/>
  <c r="Q164" i="43" a="1"/>
  <c r="Q164" i="43"/>
  <c r="S164" i="43" a="1"/>
  <c r="S164" i="43"/>
  <c r="U164" i="43" a="1"/>
  <c r="U164" i="43"/>
  <c r="W164" i="43" a="1"/>
  <c r="W164" i="43"/>
  <c r="K165" i="43" a="1"/>
  <c r="K165" i="43"/>
  <c r="M165" i="43" a="1"/>
  <c r="M165" i="43"/>
  <c r="O165" i="43" a="1"/>
  <c r="O165" i="43"/>
  <c r="Q165" i="43" a="1"/>
  <c r="Q165" i="43"/>
  <c r="S165" i="43" a="1"/>
  <c r="S165" i="43"/>
  <c r="U165" i="43" a="1"/>
  <c r="U165" i="43"/>
  <c r="W165" i="43" a="1"/>
  <c r="W165" i="43"/>
  <c r="K166" i="43" a="1"/>
  <c r="K166" i="43"/>
  <c r="M166" i="43" a="1"/>
  <c r="M166" i="43"/>
  <c r="O166" i="43" a="1"/>
  <c r="O166" i="43"/>
  <c r="Q166" i="43" a="1"/>
  <c r="Q166" i="43"/>
  <c r="S166" i="43" a="1"/>
  <c r="S166" i="43"/>
  <c r="U166" i="43" a="1"/>
  <c r="U166" i="43"/>
  <c r="W166" i="43" a="1"/>
  <c r="W166" i="43"/>
  <c r="K167" i="43" a="1"/>
  <c r="K167" i="43"/>
  <c r="M167" i="43" a="1"/>
  <c r="M167" i="43"/>
  <c r="O167" i="43" a="1"/>
  <c r="O167" i="43"/>
  <c r="Q167" i="43" a="1"/>
  <c r="Q167" i="43"/>
  <c r="S167" i="43" a="1"/>
  <c r="S167" i="43"/>
  <c r="U167" i="43" a="1"/>
  <c r="U167" i="43"/>
  <c r="W167" i="43" a="1"/>
  <c r="W167" i="43"/>
  <c r="K168" i="43" a="1"/>
  <c r="K168" i="43"/>
  <c r="M168" i="43" a="1"/>
  <c r="M168" i="43"/>
  <c r="O168" i="43" a="1"/>
  <c r="O168" i="43"/>
  <c r="Q168" i="43" a="1"/>
  <c r="Q168" i="43"/>
  <c r="S168" i="43" a="1"/>
  <c r="S168" i="43"/>
  <c r="U168" i="43" a="1"/>
  <c r="U168" i="43"/>
  <c r="W168" i="43" a="1"/>
  <c r="W168" i="43"/>
  <c r="K169" i="43" a="1"/>
  <c r="K169" i="43"/>
  <c r="M169" i="43" a="1"/>
  <c r="M169" i="43"/>
  <c r="O169" i="43" a="1"/>
  <c r="O169" i="43"/>
  <c r="Q169" i="43" a="1"/>
  <c r="Q169" i="43"/>
  <c r="S169" i="43" a="1"/>
  <c r="S169" i="43"/>
  <c r="U169" i="43" a="1"/>
  <c r="U169" i="43"/>
  <c r="W169" i="43" a="1"/>
  <c r="W169" i="43"/>
  <c r="K170" i="43" a="1"/>
  <c r="K170" i="43"/>
  <c r="M170" i="43" a="1"/>
  <c r="M170" i="43"/>
  <c r="O170" i="43" a="1"/>
  <c r="O170" i="43"/>
  <c r="Q170" i="43" a="1"/>
  <c r="Q170" i="43"/>
  <c r="S170" i="43" a="1"/>
  <c r="S170" i="43"/>
  <c r="U170" i="43" a="1"/>
  <c r="U170" i="43"/>
  <c r="W170" i="43" a="1"/>
  <c r="W170" i="43"/>
  <c r="K171" i="43" a="1"/>
  <c r="K171" i="43"/>
  <c r="M171" i="43" a="1"/>
  <c r="M171" i="43"/>
  <c r="O171" i="43" a="1"/>
  <c r="O171" i="43"/>
  <c r="Q171" i="43" a="1"/>
  <c r="Q171" i="43"/>
  <c r="S171" i="43" a="1"/>
  <c r="S171" i="43"/>
  <c r="U171" i="43" a="1"/>
  <c r="U171" i="43"/>
  <c r="W171" i="43" a="1"/>
  <c r="W171" i="43"/>
  <c r="K172" i="43" a="1"/>
  <c r="K172" i="43"/>
  <c r="M172" i="43" a="1"/>
  <c r="M172" i="43"/>
  <c r="O172" i="43" a="1"/>
  <c r="O172" i="43"/>
  <c r="Q172" i="43" a="1"/>
  <c r="Q172" i="43"/>
  <c r="S172" i="43" a="1"/>
  <c r="S172" i="43"/>
  <c r="U172" i="43" a="1"/>
  <c r="U172" i="43"/>
  <c r="W172" i="43" a="1"/>
  <c r="W172" i="43"/>
  <c r="K173" i="43" a="1"/>
  <c r="K173" i="43"/>
  <c r="M173" i="43" a="1"/>
  <c r="M173" i="43"/>
  <c r="O173" i="43" a="1"/>
  <c r="O173" i="43"/>
  <c r="Q173" i="43" a="1"/>
  <c r="Q173" i="43"/>
  <c r="S173" i="43" a="1"/>
  <c r="S173" i="43"/>
  <c r="U173" i="43" a="1"/>
  <c r="U173" i="43"/>
  <c r="W173" i="43" a="1"/>
  <c r="W173" i="43"/>
  <c r="K174" i="43" a="1"/>
  <c r="K174" i="43"/>
  <c r="M174" i="43" a="1"/>
  <c r="M174" i="43"/>
  <c r="O174" i="43" a="1"/>
  <c r="O174" i="43"/>
  <c r="Q174" i="43" a="1"/>
  <c r="Q174" i="43"/>
  <c r="S174" i="43" a="1"/>
  <c r="S174" i="43"/>
  <c r="U174" i="43" a="1"/>
  <c r="U174" i="43"/>
  <c r="W174" i="43" a="1"/>
  <c r="W174" i="43"/>
  <c r="K175" i="43" a="1"/>
  <c r="K175" i="43"/>
  <c r="M175" i="43" a="1"/>
  <c r="M175" i="43"/>
  <c r="O175" i="43" a="1"/>
  <c r="O175" i="43"/>
  <c r="Q175" i="43" a="1"/>
  <c r="Q175" i="43"/>
  <c r="S175" i="43" a="1"/>
  <c r="S175" i="43"/>
  <c r="U175" i="43" a="1"/>
  <c r="U175" i="43"/>
  <c r="W175" i="43" a="1"/>
  <c r="W175" i="43"/>
  <c r="K176" i="43" a="1"/>
  <c r="K176" i="43"/>
  <c r="M176" i="43" a="1"/>
  <c r="M176" i="43"/>
  <c r="O176" i="43" a="1"/>
  <c r="O176" i="43"/>
  <c r="Q176" i="43" a="1"/>
  <c r="Q176" i="43"/>
  <c r="S176" i="43" a="1"/>
  <c r="S176" i="43"/>
  <c r="U176" i="43" a="1"/>
  <c r="U176" i="43"/>
  <c r="W176" i="43" a="1"/>
  <c r="W176" i="43"/>
  <c r="K177" i="43" a="1"/>
  <c r="K177" i="43"/>
  <c r="M177" i="43" a="1"/>
  <c r="M177" i="43"/>
  <c r="O177" i="43" a="1"/>
  <c r="O177" i="43"/>
  <c r="Q177" i="43" a="1"/>
  <c r="Q177" i="43"/>
  <c r="S177" i="43" a="1"/>
  <c r="S177" i="43"/>
  <c r="U177" i="43" a="1"/>
  <c r="U177" i="43"/>
  <c r="W177" i="43" a="1"/>
  <c r="W177" i="43"/>
  <c r="K178" i="43" a="1"/>
  <c r="K178" i="43"/>
  <c r="M178" i="43" a="1"/>
  <c r="M178" i="43"/>
  <c r="O178" i="43" a="1"/>
  <c r="O178" i="43"/>
  <c r="Q178" i="43" a="1"/>
  <c r="Q178" i="43"/>
  <c r="S178" i="43" a="1"/>
  <c r="S178" i="43"/>
  <c r="U178" i="43" a="1"/>
  <c r="U178" i="43"/>
  <c r="W178" i="43" a="1"/>
  <c r="W178" i="43"/>
  <c r="K179" i="43" a="1"/>
  <c r="K179" i="43"/>
  <c r="M179" i="43" a="1"/>
  <c r="M179" i="43"/>
  <c r="O179" i="43" a="1"/>
  <c r="O179" i="43"/>
  <c r="Q179" i="43" a="1"/>
  <c r="Q179" i="43"/>
  <c r="S179" i="43" a="1"/>
  <c r="S179" i="43"/>
  <c r="U179" i="43" a="1"/>
  <c r="U179" i="43"/>
  <c r="W179" i="43" a="1"/>
  <c r="W179" i="43"/>
  <c r="K180" i="43" a="1"/>
  <c r="K180" i="43"/>
  <c r="M180" i="43" a="1"/>
  <c r="M180" i="43"/>
  <c r="O180" i="43" a="1"/>
  <c r="O180" i="43"/>
  <c r="Q180" i="43" a="1"/>
  <c r="Q180" i="43"/>
  <c r="S180" i="43" a="1"/>
  <c r="S180" i="43"/>
  <c r="U180" i="43" a="1"/>
  <c r="U180" i="43"/>
  <c r="W180" i="43" a="1"/>
  <c r="W180" i="43"/>
  <c r="K181" i="43" a="1"/>
  <c r="K181" i="43"/>
  <c r="M181" i="43" a="1"/>
  <c r="M181" i="43"/>
  <c r="O181" i="43" a="1"/>
  <c r="O181" i="43"/>
  <c r="Q181" i="43" a="1"/>
  <c r="Q181" i="43"/>
  <c r="S181" i="43" a="1"/>
  <c r="S181" i="43"/>
  <c r="U181" i="43" a="1"/>
  <c r="U181" i="43"/>
  <c r="W181" i="43" a="1"/>
  <c r="W181" i="43"/>
  <c r="K182" i="43" a="1"/>
  <c r="K182" i="43"/>
  <c r="M182" i="43" a="1"/>
  <c r="M182" i="43"/>
  <c r="O182" i="43" a="1"/>
  <c r="O182" i="43"/>
  <c r="Q182" i="43" a="1"/>
  <c r="Q182" i="43"/>
  <c r="S182" i="43" a="1"/>
  <c r="S182" i="43"/>
  <c r="U182" i="43" a="1"/>
  <c r="U182" i="43"/>
  <c r="W182" i="43" a="1"/>
  <c r="W182" i="43"/>
  <c r="K183" i="43" a="1"/>
  <c r="K183" i="43"/>
  <c r="M183" i="43" a="1"/>
  <c r="M183" i="43"/>
  <c r="O183" i="43" a="1"/>
  <c r="O183" i="43"/>
  <c r="Q183" i="43" a="1"/>
  <c r="Q183" i="43"/>
  <c r="S183" i="43" a="1"/>
  <c r="S183" i="43"/>
  <c r="U183" i="43" a="1"/>
  <c r="U183" i="43"/>
  <c r="W183" i="43" a="1"/>
  <c r="W183" i="43"/>
  <c r="K184" i="43" a="1"/>
  <c r="K184" i="43"/>
  <c r="M184" i="43" a="1"/>
  <c r="M184" i="43"/>
  <c r="O184" i="43" a="1"/>
  <c r="O184" i="43"/>
  <c r="Q184" i="43" a="1"/>
  <c r="Q184" i="43"/>
  <c r="S184" i="43" a="1"/>
  <c r="S184" i="43"/>
  <c r="U184" i="43" a="1"/>
  <c r="U184" i="43"/>
  <c r="W184" i="43" a="1"/>
  <c r="W184" i="43"/>
  <c r="K185" i="43" a="1"/>
  <c r="K185" i="43"/>
  <c r="M185" i="43" a="1"/>
  <c r="M185" i="43"/>
  <c r="O185" i="43" a="1"/>
  <c r="O185" i="43"/>
  <c r="Q185" i="43" a="1"/>
  <c r="Q185" i="43"/>
  <c r="S185" i="43" a="1"/>
  <c r="S185" i="43"/>
  <c r="U185" i="43" a="1"/>
  <c r="U185" i="43"/>
  <c r="W185" i="43" a="1"/>
  <c r="W185" i="43"/>
  <c r="K186" i="43" a="1"/>
  <c r="K186" i="43"/>
  <c r="M186" i="43" a="1"/>
  <c r="M186" i="43"/>
  <c r="O186" i="43" a="1"/>
  <c r="O186" i="43"/>
  <c r="Q186" i="43" a="1"/>
  <c r="Q186" i="43"/>
  <c r="S186" i="43" a="1"/>
  <c r="S186" i="43"/>
  <c r="U186" i="43" a="1"/>
  <c r="U186" i="43"/>
  <c r="W186" i="43" a="1"/>
  <c r="W186" i="43"/>
  <c r="K187" i="43" a="1"/>
  <c r="K187" i="43"/>
  <c r="M187" i="43" a="1"/>
  <c r="M187" i="43"/>
  <c r="O187" i="43" a="1"/>
  <c r="O187" i="43"/>
  <c r="Q187" i="43" a="1"/>
  <c r="Q187" i="43"/>
  <c r="S187" i="43" a="1"/>
  <c r="S187" i="43"/>
  <c r="U187" i="43" a="1"/>
  <c r="U187" i="43"/>
  <c r="W187" i="43" a="1"/>
  <c r="W187" i="43"/>
  <c r="K188" i="43" a="1"/>
  <c r="K188" i="43"/>
  <c r="M188" i="43" a="1"/>
  <c r="M188" i="43"/>
  <c r="O188" i="43" a="1"/>
  <c r="O188" i="43"/>
  <c r="Q188" i="43" a="1"/>
  <c r="Q188" i="43"/>
  <c r="S188" i="43" a="1"/>
  <c r="S188" i="43"/>
  <c r="U188" i="43" a="1"/>
  <c r="U188" i="43"/>
  <c r="W188" i="43" a="1"/>
  <c r="W188" i="43"/>
  <c r="K189" i="43" a="1"/>
  <c r="K189" i="43"/>
  <c r="M189" i="43" a="1"/>
  <c r="M189" i="43"/>
  <c r="O189" i="43" a="1"/>
  <c r="O189" i="43"/>
  <c r="Q189" i="43" a="1"/>
  <c r="Q189" i="43"/>
  <c r="S189" i="43" a="1"/>
  <c r="S189" i="43"/>
  <c r="U189" i="43" a="1"/>
  <c r="U189" i="43"/>
  <c r="W189" i="43" a="1"/>
  <c r="W189" i="43"/>
  <c r="K190" i="43" a="1"/>
  <c r="K190" i="43"/>
  <c r="M190" i="43" a="1"/>
  <c r="M190" i="43"/>
  <c r="O190" i="43" a="1"/>
  <c r="O190" i="43"/>
  <c r="Q190" i="43" a="1"/>
  <c r="Q190" i="43"/>
  <c r="S190" i="43" a="1"/>
  <c r="S190" i="43"/>
  <c r="U190" i="43" a="1"/>
  <c r="U190" i="43"/>
  <c r="W190" i="43" a="1"/>
  <c r="W190" i="43"/>
  <c r="K191" i="43" a="1"/>
  <c r="K191" i="43"/>
  <c r="M191" i="43" a="1"/>
  <c r="M191" i="43"/>
  <c r="O191" i="43" a="1"/>
  <c r="O191" i="43"/>
  <c r="Q191" i="43" a="1"/>
  <c r="Q191" i="43"/>
  <c r="S191" i="43" a="1"/>
  <c r="S191" i="43"/>
  <c r="U191" i="43" a="1"/>
  <c r="U191" i="43"/>
  <c r="W191" i="43" a="1"/>
  <c r="W191" i="43"/>
  <c r="K192" i="43" a="1"/>
  <c r="K192" i="43"/>
  <c r="M192" i="43" a="1"/>
  <c r="M192" i="43"/>
  <c r="O192" i="43" a="1"/>
  <c r="O192" i="43"/>
  <c r="Q192" i="43" a="1"/>
  <c r="Q192" i="43"/>
  <c r="S192" i="43" a="1"/>
  <c r="S192" i="43"/>
  <c r="U192" i="43" a="1"/>
  <c r="U192" i="43"/>
  <c r="W192" i="43" a="1"/>
  <c r="W192" i="43"/>
  <c r="K193" i="43" a="1"/>
  <c r="K193" i="43"/>
  <c r="M193" i="43" a="1"/>
  <c r="M193" i="43"/>
  <c r="O193" i="43" a="1"/>
  <c r="O193" i="43"/>
  <c r="Q193" i="43" a="1"/>
  <c r="Q193" i="43"/>
  <c r="S193" i="43" a="1"/>
  <c r="S193" i="43"/>
  <c r="U193" i="43" a="1"/>
  <c r="U193" i="43"/>
  <c r="W193" i="43" a="1"/>
  <c r="W193" i="43"/>
  <c r="K194" i="43" a="1"/>
  <c r="K194" i="43"/>
  <c r="M194" i="43" a="1"/>
  <c r="M194" i="43"/>
  <c r="O194" i="43" a="1"/>
  <c r="O194" i="43"/>
  <c r="Q194" i="43" a="1"/>
  <c r="Q194" i="43"/>
  <c r="S194" i="43" a="1"/>
  <c r="S194" i="43"/>
  <c r="U194" i="43" a="1"/>
  <c r="U194" i="43"/>
  <c r="W194" i="43" a="1"/>
  <c r="W194" i="43"/>
  <c r="K195" i="43" a="1"/>
  <c r="K195" i="43"/>
  <c r="M195" i="43" a="1"/>
  <c r="M195" i="43"/>
  <c r="O195" i="43" a="1"/>
  <c r="O195" i="43"/>
  <c r="Q195" i="43" a="1"/>
  <c r="Q195" i="43"/>
  <c r="S195" i="43" a="1"/>
  <c r="S195" i="43"/>
  <c r="U195" i="43" a="1"/>
  <c r="U195" i="43"/>
  <c r="W195" i="43" a="1"/>
  <c r="W195" i="43"/>
  <c r="K196" i="43" a="1"/>
  <c r="K196" i="43"/>
  <c r="M196" i="43" a="1"/>
  <c r="M196" i="43"/>
  <c r="O196" i="43" a="1"/>
  <c r="O196" i="43"/>
  <c r="Q196" i="43" a="1"/>
  <c r="Q196" i="43"/>
  <c r="S196" i="43" a="1"/>
  <c r="S196" i="43"/>
  <c r="U196" i="43" a="1"/>
  <c r="U196" i="43"/>
  <c r="W196" i="43" a="1"/>
  <c r="W196" i="43"/>
  <c r="K197" i="43" a="1"/>
  <c r="K197" i="43"/>
  <c r="M197" i="43" a="1"/>
  <c r="M197" i="43"/>
  <c r="O197" i="43" a="1"/>
  <c r="O197" i="43"/>
  <c r="Q197" i="43" a="1"/>
  <c r="Q197" i="43"/>
  <c r="S197" i="43" a="1"/>
  <c r="S197" i="43"/>
  <c r="U197" i="43" a="1"/>
  <c r="U197" i="43"/>
  <c r="W197" i="43" a="1"/>
  <c r="W197" i="43"/>
  <c r="K198" i="43" a="1"/>
  <c r="K198" i="43"/>
  <c r="M198" i="43" a="1"/>
  <c r="M198" i="43"/>
  <c r="O198" i="43" a="1"/>
  <c r="O198" i="43"/>
  <c r="Q198" i="43" a="1"/>
  <c r="Q198" i="43"/>
  <c r="S198" i="43" a="1"/>
  <c r="S198" i="43"/>
  <c r="U198" i="43" a="1"/>
  <c r="U198" i="43"/>
  <c r="W198" i="43" a="1"/>
  <c r="W198" i="43"/>
  <c r="K199" i="43" a="1"/>
  <c r="K199" i="43"/>
  <c r="M199" i="43" a="1"/>
  <c r="M199" i="43"/>
  <c r="O199" i="43" a="1"/>
  <c r="O199" i="43"/>
  <c r="Q199" i="43" a="1"/>
  <c r="Q199" i="43"/>
  <c r="S199" i="43" a="1"/>
  <c r="S199" i="43"/>
  <c r="U199" i="43" a="1"/>
  <c r="U199" i="43"/>
  <c r="W199" i="43" a="1"/>
  <c r="W199" i="43"/>
  <c r="K200" i="43" a="1"/>
  <c r="K200" i="43"/>
  <c r="M200" i="43" a="1"/>
  <c r="M200" i="43"/>
  <c r="O200" i="43" a="1"/>
  <c r="O200" i="43"/>
  <c r="Q200" i="43" a="1"/>
  <c r="Q200" i="43"/>
  <c r="S200" i="43" a="1"/>
  <c r="S200" i="43"/>
  <c r="U200" i="43" a="1"/>
  <c r="U200" i="43"/>
  <c r="W200" i="43" a="1"/>
  <c r="W200" i="43"/>
  <c r="K201" i="43" a="1"/>
  <c r="K201" i="43"/>
  <c r="M201" i="43" a="1"/>
  <c r="M201" i="43"/>
  <c r="O201" i="43" a="1"/>
  <c r="O201" i="43"/>
  <c r="Q201" i="43" a="1"/>
  <c r="Q201" i="43"/>
  <c r="S201" i="43" a="1"/>
  <c r="S201" i="43"/>
  <c r="U201" i="43" a="1"/>
  <c r="U201" i="43"/>
  <c r="W201" i="43" a="1"/>
  <c r="W201" i="43"/>
  <c r="K202" i="43" a="1"/>
  <c r="K202" i="43"/>
  <c r="M202" i="43" a="1"/>
  <c r="M202" i="43"/>
  <c r="O202" i="43" a="1"/>
  <c r="O202" i="43"/>
  <c r="Q202" i="43" a="1"/>
  <c r="Q202" i="43"/>
  <c r="S202" i="43" a="1"/>
  <c r="S202" i="43"/>
  <c r="U202" i="43" a="1"/>
  <c r="U202" i="43"/>
  <c r="W202" i="43" a="1"/>
  <c r="W202" i="43"/>
  <c r="K203" i="43" a="1"/>
  <c r="K203" i="43"/>
  <c r="M203" i="43" a="1"/>
  <c r="M203" i="43"/>
  <c r="O203" i="43" a="1"/>
  <c r="O203" i="43"/>
  <c r="Q203" i="43" a="1"/>
  <c r="Q203" i="43"/>
  <c r="S203" i="43" a="1"/>
  <c r="S203" i="43"/>
  <c r="U203" i="43" a="1"/>
  <c r="U203" i="43"/>
  <c r="W203" i="43" a="1"/>
  <c r="W203" i="43"/>
  <c r="K204" i="43" a="1"/>
  <c r="K204" i="43"/>
  <c r="M204" i="43" a="1"/>
  <c r="M204" i="43"/>
  <c r="O204" i="43" a="1"/>
  <c r="O204" i="43"/>
  <c r="Q204" i="43" a="1"/>
  <c r="Q204" i="43"/>
  <c r="S204" i="43" a="1"/>
  <c r="S204" i="43"/>
  <c r="U204" i="43" a="1"/>
  <c r="U204" i="43"/>
  <c r="W204" i="43" a="1"/>
  <c r="W204" i="43"/>
  <c r="K205" i="43" a="1"/>
  <c r="K205" i="43"/>
  <c r="M205" i="43" a="1"/>
  <c r="M205" i="43"/>
  <c r="O205" i="43" a="1"/>
  <c r="O205" i="43"/>
  <c r="Q205" i="43" a="1"/>
  <c r="Q205" i="43"/>
  <c r="S205" i="43" a="1"/>
  <c r="S205" i="43"/>
  <c r="U205" i="43" a="1"/>
  <c r="U205" i="43"/>
  <c r="W205" i="43" a="1"/>
  <c r="W205" i="43"/>
  <c r="K206" i="43" a="1"/>
  <c r="K206" i="43"/>
  <c r="M206" i="43" a="1"/>
  <c r="M206" i="43"/>
  <c r="O206" i="43" a="1"/>
  <c r="O206" i="43"/>
  <c r="Q206" i="43" a="1"/>
  <c r="Q206" i="43"/>
  <c r="S206" i="43" a="1"/>
  <c r="S206" i="43"/>
  <c r="U206" i="43" a="1"/>
  <c r="U206" i="43"/>
  <c r="W206" i="43" a="1"/>
  <c r="W206" i="43"/>
  <c r="K207" i="43" a="1"/>
  <c r="K207" i="43"/>
  <c r="M207" i="43" a="1"/>
  <c r="M207" i="43"/>
  <c r="O207" i="43" a="1"/>
  <c r="O207" i="43"/>
  <c r="Q207" i="43" a="1"/>
  <c r="Q207" i="43"/>
  <c r="S207" i="43" a="1"/>
  <c r="S207" i="43"/>
  <c r="U207" i="43" a="1"/>
  <c r="U207" i="43"/>
  <c r="W207" i="43" a="1"/>
  <c r="W207" i="43"/>
  <c r="K208" i="43" a="1"/>
  <c r="K208" i="43"/>
  <c r="M208" i="43" a="1"/>
  <c r="M208" i="43"/>
  <c r="O208" i="43" a="1"/>
  <c r="O208" i="43"/>
  <c r="Q208" i="43" a="1"/>
  <c r="Q208" i="43"/>
  <c r="S208" i="43" a="1"/>
  <c r="S208" i="43"/>
  <c r="U208" i="43" a="1"/>
  <c r="U208" i="43"/>
  <c r="W208" i="43" a="1"/>
  <c r="W208" i="43"/>
  <c r="K209" i="43" a="1"/>
  <c r="K209" i="43"/>
  <c r="M209" i="43" a="1"/>
  <c r="M209" i="43"/>
  <c r="O209" i="43" a="1"/>
  <c r="O209" i="43"/>
  <c r="Q209" i="43" a="1"/>
  <c r="Q209" i="43"/>
  <c r="S209" i="43" a="1"/>
  <c r="S209" i="43"/>
  <c r="U209" i="43" a="1"/>
  <c r="U209" i="43"/>
  <c r="W209" i="43" a="1"/>
  <c r="W209" i="43"/>
  <c r="K210" i="43" a="1"/>
  <c r="K210" i="43"/>
  <c r="M210" i="43" a="1"/>
  <c r="M210" i="43"/>
  <c r="O210" i="43" a="1"/>
  <c r="O210" i="43"/>
  <c r="Q210" i="43" a="1"/>
  <c r="Q210" i="43"/>
  <c r="S210" i="43" a="1"/>
  <c r="S210" i="43"/>
  <c r="U210" i="43" a="1"/>
  <c r="U210" i="43"/>
  <c r="W210" i="43" a="1"/>
  <c r="W210" i="43"/>
  <c r="K211" i="43" a="1"/>
  <c r="K211" i="43"/>
  <c r="M211" i="43" a="1"/>
  <c r="M211" i="43"/>
  <c r="O211" i="43" a="1"/>
  <c r="O211" i="43"/>
  <c r="Q211" i="43" a="1"/>
  <c r="Q211" i="43"/>
  <c r="S211" i="43" a="1"/>
  <c r="S211" i="43"/>
  <c r="U211" i="43" a="1"/>
  <c r="U211" i="43"/>
  <c r="W211" i="43" a="1"/>
  <c r="W211" i="43"/>
  <c r="K212" i="43" a="1"/>
  <c r="K212" i="43"/>
  <c r="M212" i="43" a="1"/>
  <c r="M212" i="43"/>
  <c r="O212" i="43" a="1"/>
  <c r="O212" i="43"/>
  <c r="Q212" i="43" a="1"/>
  <c r="Q212" i="43"/>
  <c r="S212" i="43" a="1"/>
  <c r="S212" i="43"/>
  <c r="U212" i="43" a="1"/>
  <c r="U212" i="43"/>
  <c r="W212" i="43" a="1"/>
  <c r="W212" i="43"/>
  <c r="K213" i="43" a="1"/>
  <c r="K213" i="43"/>
  <c r="M213" i="43" a="1"/>
  <c r="M213" i="43"/>
  <c r="O213" i="43" a="1"/>
  <c r="O213" i="43"/>
  <c r="Q213" i="43" a="1"/>
  <c r="Q213" i="43"/>
  <c r="S213" i="43" a="1"/>
  <c r="S213" i="43"/>
  <c r="U213" i="43" a="1"/>
  <c r="U213" i="43"/>
  <c r="W213" i="43" a="1"/>
  <c r="W213" i="43"/>
  <c r="K214" i="43" a="1"/>
  <c r="K214" i="43"/>
  <c r="M214" i="43" a="1"/>
  <c r="M214" i="43"/>
  <c r="O214" i="43" a="1"/>
  <c r="O214" i="43"/>
  <c r="Q214" i="43" a="1"/>
  <c r="Q214" i="43"/>
  <c r="S214" i="43" a="1"/>
  <c r="S214" i="43"/>
  <c r="U214" i="43" a="1"/>
  <c r="U214" i="43"/>
  <c r="W214" i="43" a="1"/>
  <c r="W214" i="43"/>
  <c r="K215" i="43" a="1"/>
  <c r="K215" i="43"/>
  <c r="M215" i="43" a="1"/>
  <c r="M215" i="43"/>
  <c r="O215" i="43" a="1"/>
  <c r="O215" i="43"/>
  <c r="Q215" i="43" a="1"/>
  <c r="Q215" i="43"/>
  <c r="S215" i="43" a="1"/>
  <c r="S215" i="43"/>
  <c r="U215" i="43" a="1"/>
  <c r="U215" i="43"/>
  <c r="W215" i="43" a="1"/>
  <c r="W215" i="43"/>
  <c r="K216" i="43" a="1"/>
  <c r="K216" i="43"/>
  <c r="M216" i="43" a="1"/>
  <c r="M216" i="43"/>
  <c r="O216" i="43" a="1"/>
  <c r="O216" i="43"/>
  <c r="Q216" i="43" a="1"/>
  <c r="Q216" i="43"/>
  <c r="S216" i="43" a="1"/>
  <c r="S216" i="43"/>
  <c r="U216" i="43" a="1"/>
  <c r="U216" i="43"/>
  <c r="W216" i="43" a="1"/>
  <c r="W216" i="43"/>
  <c r="K217" i="43" a="1"/>
  <c r="K217" i="43"/>
  <c r="M217" i="43" a="1"/>
  <c r="M217" i="43"/>
  <c r="O217" i="43" a="1"/>
  <c r="O217" i="43"/>
  <c r="Q217" i="43" a="1"/>
  <c r="Q217" i="43"/>
  <c r="S217" i="43" a="1"/>
  <c r="S217" i="43"/>
  <c r="U217" i="43" a="1"/>
  <c r="U217" i="43"/>
  <c r="W217" i="43" a="1"/>
  <c r="W217" i="43"/>
  <c r="K218" i="43" a="1"/>
  <c r="K218" i="43"/>
  <c r="M218" i="43" a="1"/>
  <c r="M218" i="43"/>
  <c r="O218" i="43" a="1"/>
  <c r="O218" i="43"/>
  <c r="Q218" i="43" a="1"/>
  <c r="Q218" i="43"/>
  <c r="S218" i="43" a="1"/>
  <c r="S218" i="43"/>
  <c r="U218" i="43" a="1"/>
  <c r="U218" i="43"/>
  <c r="W218" i="43" a="1"/>
  <c r="W218" i="43"/>
  <c r="K219" i="43" a="1"/>
  <c r="K219" i="43"/>
  <c r="M219" i="43" a="1"/>
  <c r="M219" i="43"/>
  <c r="O219" i="43" a="1"/>
  <c r="O219" i="43"/>
  <c r="Q219" i="43" a="1"/>
  <c r="Q219" i="43"/>
  <c r="S219" i="43" a="1"/>
  <c r="S219" i="43"/>
  <c r="U219" i="43" a="1"/>
  <c r="U219" i="43"/>
  <c r="W219" i="43" a="1"/>
  <c r="W219" i="43"/>
  <c r="K220" i="43" a="1"/>
  <c r="K220" i="43"/>
  <c r="M220" i="43" a="1"/>
  <c r="M220" i="43"/>
  <c r="O220" i="43" a="1"/>
  <c r="O220" i="43"/>
  <c r="Q220" i="43" a="1"/>
  <c r="Q220" i="43"/>
  <c r="S220" i="43" a="1"/>
  <c r="S220" i="43"/>
  <c r="U220" i="43" a="1"/>
  <c r="U220" i="43"/>
  <c r="W220" i="43" a="1"/>
  <c r="W220" i="43"/>
  <c r="K221" i="43" a="1"/>
  <c r="K221" i="43"/>
  <c r="M221" i="43" a="1"/>
  <c r="M221" i="43"/>
  <c r="O221" i="43" a="1"/>
  <c r="O221" i="43"/>
  <c r="Q221" i="43" a="1"/>
  <c r="Q221" i="43"/>
  <c r="S221" i="43" a="1"/>
  <c r="S221" i="43"/>
  <c r="U221" i="43" a="1"/>
  <c r="U221" i="43"/>
  <c r="W221" i="43" a="1"/>
  <c r="W221" i="43"/>
  <c r="K222" i="43" a="1"/>
  <c r="K222" i="43"/>
  <c r="M222" i="43" a="1"/>
  <c r="M222" i="43"/>
  <c r="O222" i="43" a="1"/>
  <c r="O222" i="43"/>
  <c r="Q222" i="43" a="1"/>
  <c r="Q222" i="43"/>
  <c r="S222" i="43" a="1"/>
  <c r="S222" i="43"/>
  <c r="U222" i="43" a="1"/>
  <c r="U222" i="43"/>
  <c r="W222" i="43" a="1"/>
  <c r="W222" i="43"/>
  <c r="K223" i="43" a="1"/>
  <c r="K223" i="43"/>
  <c r="M223" i="43" a="1"/>
  <c r="M223" i="43"/>
  <c r="O223" i="43" a="1"/>
  <c r="O223" i="43"/>
  <c r="Q223" i="43" a="1"/>
  <c r="Q223" i="43"/>
  <c r="S223" i="43" a="1"/>
  <c r="S223" i="43"/>
  <c r="U223" i="43" a="1"/>
  <c r="U223" i="43"/>
  <c r="W223" i="43" a="1"/>
  <c r="W223" i="43"/>
  <c r="K224" i="43" a="1"/>
  <c r="K224" i="43"/>
  <c r="M224" i="43" a="1"/>
  <c r="M224" i="43"/>
  <c r="O224" i="43" a="1"/>
  <c r="O224" i="43"/>
  <c r="Q224" i="43" a="1"/>
  <c r="Q224" i="43"/>
  <c r="S224" i="43" a="1"/>
  <c r="S224" i="43"/>
  <c r="U224" i="43" a="1"/>
  <c r="U224" i="43"/>
  <c r="W224" i="43" a="1"/>
  <c r="W224" i="43"/>
  <c r="K225" i="43" a="1"/>
  <c r="K225" i="43"/>
  <c r="M225" i="43" a="1"/>
  <c r="M225" i="43"/>
  <c r="O225" i="43" a="1"/>
  <c r="O225" i="43"/>
  <c r="Q225" i="43" a="1"/>
  <c r="Q225" i="43"/>
  <c r="S225" i="43" a="1"/>
  <c r="S225" i="43"/>
  <c r="U225" i="43" a="1"/>
  <c r="U225" i="43"/>
  <c r="W225" i="43" a="1"/>
  <c r="W225" i="43"/>
  <c r="K226" i="43" a="1"/>
  <c r="K226" i="43"/>
  <c r="M226" i="43" a="1"/>
  <c r="M226" i="43"/>
  <c r="O226" i="43" a="1"/>
  <c r="O226" i="43"/>
  <c r="Q226" i="43" a="1"/>
  <c r="Q226" i="43"/>
  <c r="S226" i="43" a="1"/>
  <c r="S226" i="43"/>
  <c r="U226" i="43" a="1"/>
  <c r="U226" i="43"/>
  <c r="W226" i="43" a="1"/>
  <c r="W226" i="43"/>
  <c r="K227" i="43" a="1"/>
  <c r="K227" i="43"/>
  <c r="M227" i="43" a="1"/>
  <c r="M227" i="43"/>
  <c r="O227" i="43" a="1"/>
  <c r="O227" i="43"/>
  <c r="Q227" i="43" a="1"/>
  <c r="Q227" i="43"/>
  <c r="S227" i="43" a="1"/>
  <c r="S227" i="43"/>
  <c r="U227" i="43" a="1"/>
  <c r="U227" i="43"/>
  <c r="W227" i="43" a="1"/>
  <c r="W227" i="43"/>
  <c r="K228" i="43" a="1"/>
  <c r="K228" i="43"/>
  <c r="M228" i="43" a="1"/>
  <c r="M228" i="43"/>
  <c r="O228" i="43" a="1"/>
  <c r="O228" i="43"/>
  <c r="Q228" i="43" a="1"/>
  <c r="Q228" i="43"/>
  <c r="S228" i="43" a="1"/>
  <c r="S228" i="43"/>
  <c r="U228" i="43" a="1"/>
  <c r="U228" i="43"/>
  <c r="W228" i="43" a="1"/>
  <c r="W228" i="43"/>
  <c r="K229" i="43" a="1"/>
  <c r="K229" i="43"/>
  <c r="M229" i="43" a="1"/>
  <c r="M229" i="43"/>
  <c r="O229" i="43" a="1"/>
  <c r="O229" i="43"/>
  <c r="Q229" i="43" a="1"/>
  <c r="Q229" i="43"/>
  <c r="S229" i="43" a="1"/>
  <c r="S229" i="43"/>
  <c r="U229" i="43" a="1"/>
  <c r="U229" i="43"/>
  <c r="W229" i="43" a="1"/>
  <c r="W229" i="43"/>
  <c r="K230" i="43" a="1"/>
  <c r="K230" i="43"/>
  <c r="M230" i="43" a="1"/>
  <c r="M230" i="43"/>
  <c r="O230" i="43" a="1"/>
  <c r="O230" i="43"/>
  <c r="Q230" i="43" a="1"/>
  <c r="Q230" i="43"/>
  <c r="S230" i="43" a="1"/>
  <c r="S230" i="43"/>
  <c r="U230" i="43" a="1"/>
  <c r="U230" i="43"/>
  <c r="W230" i="43" a="1"/>
  <c r="W230" i="43"/>
  <c r="K231" i="43" a="1"/>
  <c r="K231" i="43"/>
  <c r="M231" i="43" a="1"/>
  <c r="M231" i="43"/>
  <c r="O231" i="43" a="1"/>
  <c r="O231" i="43"/>
  <c r="Q231" i="43" a="1"/>
  <c r="Q231" i="43"/>
  <c r="S231" i="43" a="1"/>
  <c r="S231" i="43"/>
  <c r="U231" i="43" a="1"/>
  <c r="U231" i="43"/>
  <c r="W231" i="43" a="1"/>
  <c r="W231" i="43"/>
  <c r="K232" i="43" a="1"/>
  <c r="K232" i="43"/>
  <c r="M232" i="43" a="1"/>
  <c r="M232" i="43"/>
  <c r="O232" i="43" a="1"/>
  <c r="O232" i="43"/>
  <c r="Q232" i="43" a="1"/>
  <c r="Q232" i="43"/>
  <c r="S232" i="43" a="1"/>
  <c r="S232" i="43"/>
  <c r="U232" i="43" a="1"/>
  <c r="U232" i="43"/>
  <c r="W232" i="43" a="1"/>
  <c r="W232" i="43"/>
  <c r="K233" i="43" a="1"/>
  <c r="K233" i="43"/>
  <c r="M233" i="43" a="1"/>
  <c r="M233" i="43"/>
  <c r="O233" i="43" a="1"/>
  <c r="O233" i="43"/>
  <c r="Q233" i="43" a="1"/>
  <c r="Q233" i="43"/>
  <c r="S233" i="43" a="1"/>
  <c r="S233" i="43"/>
  <c r="U233" i="43" a="1"/>
  <c r="U233" i="43"/>
  <c r="W233" i="43" a="1"/>
  <c r="W233" i="43"/>
  <c r="K234" i="43" a="1"/>
  <c r="K234" i="43"/>
  <c r="M234" i="43" a="1"/>
  <c r="M234" i="43"/>
  <c r="O234" i="43" a="1"/>
  <c r="O234" i="43"/>
  <c r="Q234" i="43" a="1"/>
  <c r="Q234" i="43"/>
  <c r="S234" i="43" a="1"/>
  <c r="S234" i="43"/>
  <c r="U234" i="43" a="1"/>
  <c r="U234" i="43"/>
  <c r="W234" i="43" a="1"/>
  <c r="W234" i="43"/>
  <c r="K235" i="43" a="1"/>
  <c r="K235" i="43"/>
  <c r="M235" i="43" a="1"/>
  <c r="M235" i="43"/>
  <c r="O235" i="43" a="1"/>
  <c r="O235" i="43"/>
  <c r="Q235" i="43" a="1"/>
  <c r="Q235" i="43"/>
  <c r="S235" i="43" a="1"/>
  <c r="S235" i="43"/>
  <c r="U235" i="43" a="1"/>
  <c r="U235" i="43"/>
  <c r="W235" i="43" a="1"/>
  <c r="W235" i="43"/>
  <c r="K236" i="43" a="1"/>
  <c r="K236" i="43"/>
  <c r="M236" i="43" a="1"/>
  <c r="M236" i="43"/>
  <c r="O236" i="43" a="1"/>
  <c r="O236" i="43"/>
  <c r="Q236" i="43" a="1"/>
  <c r="Q236" i="43"/>
  <c r="S236" i="43" a="1"/>
  <c r="S236" i="43"/>
  <c r="U236" i="43" a="1"/>
  <c r="U236" i="43"/>
  <c r="W236" i="43" a="1"/>
  <c r="W236" i="43"/>
  <c r="K237" i="43" a="1"/>
  <c r="K237" i="43"/>
  <c r="M237" i="43" a="1"/>
  <c r="M237" i="43"/>
  <c r="O237" i="43" a="1"/>
  <c r="O237" i="43"/>
  <c r="Q237" i="43" a="1"/>
  <c r="Q237" i="43"/>
  <c r="S237" i="43" a="1"/>
  <c r="S237" i="43"/>
  <c r="U237" i="43" a="1"/>
  <c r="U237" i="43"/>
  <c r="W237" i="43" a="1"/>
  <c r="W237" i="43"/>
  <c r="K238" i="43" a="1"/>
  <c r="K238" i="43"/>
  <c r="M238" i="43" a="1"/>
  <c r="M238" i="43"/>
  <c r="O238" i="43" a="1"/>
  <c r="O238" i="43"/>
  <c r="Q238" i="43" a="1"/>
  <c r="Q238" i="43"/>
  <c r="S238" i="43" a="1"/>
  <c r="S238" i="43"/>
  <c r="U238" i="43" a="1"/>
  <c r="U238" i="43"/>
  <c r="W238" i="43" a="1"/>
  <c r="W238" i="43"/>
  <c r="K239" i="43" a="1"/>
  <c r="K239" i="43"/>
  <c r="M239" i="43" a="1"/>
  <c r="M239" i="43"/>
  <c r="O239" i="43" a="1"/>
  <c r="O239" i="43"/>
  <c r="Q239" i="43" a="1"/>
  <c r="Q239" i="43"/>
  <c r="S239" i="43" a="1"/>
  <c r="S239" i="43"/>
  <c r="U239" i="43" a="1"/>
  <c r="U239" i="43"/>
  <c r="W239" i="43" a="1"/>
  <c r="W239" i="43"/>
  <c r="K240" i="43" a="1"/>
  <c r="K240" i="43"/>
  <c r="M240" i="43" a="1"/>
  <c r="M240" i="43"/>
  <c r="O240" i="43" a="1"/>
  <c r="O240" i="43"/>
  <c r="Q240" i="43" a="1"/>
  <c r="Q240" i="43"/>
  <c r="S240" i="43" a="1"/>
  <c r="S240" i="43"/>
  <c r="U240" i="43" a="1"/>
  <c r="U240" i="43"/>
  <c r="W240" i="43" a="1"/>
  <c r="W240" i="43"/>
  <c r="K241" i="43" a="1"/>
  <c r="K241" i="43"/>
  <c r="M241" i="43" a="1"/>
  <c r="M241" i="43"/>
  <c r="O241" i="43" a="1"/>
  <c r="O241" i="43"/>
  <c r="Q241" i="43" a="1"/>
  <c r="Q241" i="43"/>
  <c r="S241" i="43" a="1"/>
  <c r="S241" i="43"/>
  <c r="U241" i="43" a="1"/>
  <c r="U241" i="43"/>
  <c r="W241" i="43" a="1"/>
  <c r="W241" i="43"/>
  <c r="K242" i="43" a="1"/>
  <c r="K242" i="43"/>
  <c r="M242" i="43" a="1"/>
  <c r="M242" i="43"/>
  <c r="O242" i="43" a="1"/>
  <c r="O242" i="43"/>
  <c r="Q242" i="43" a="1"/>
  <c r="Q242" i="43"/>
  <c r="S242" i="43" a="1"/>
  <c r="S242" i="43"/>
  <c r="U242" i="43" a="1"/>
  <c r="U242" i="43"/>
  <c r="W242" i="43" a="1"/>
  <c r="W242" i="43"/>
  <c r="K243" i="43" a="1"/>
  <c r="K243" i="43"/>
  <c r="M243" i="43" a="1"/>
  <c r="M243" i="43"/>
  <c r="O243" i="43" a="1"/>
  <c r="O243" i="43"/>
  <c r="Q243" i="43" a="1"/>
  <c r="Q243" i="43"/>
  <c r="S243" i="43" a="1"/>
  <c r="S243" i="43"/>
  <c r="U243" i="43" a="1"/>
  <c r="U243" i="43"/>
  <c r="W243" i="43" a="1"/>
  <c r="W243" i="43"/>
  <c r="K244" i="43" a="1"/>
  <c r="K244" i="43"/>
  <c r="M244" i="43" a="1"/>
  <c r="M244" i="43"/>
  <c r="O244" i="43" a="1"/>
  <c r="O244" i="43"/>
  <c r="Q244" i="43" a="1"/>
  <c r="Q244" i="43"/>
  <c r="S244" i="43" a="1"/>
  <c r="S244" i="43"/>
  <c r="U244" i="43" a="1"/>
  <c r="U244" i="43"/>
  <c r="W244" i="43" a="1"/>
  <c r="W244" i="43"/>
  <c r="K245" i="43" a="1"/>
  <c r="K245" i="43"/>
  <c r="M245" i="43" a="1"/>
  <c r="M245" i="43"/>
  <c r="O245" i="43" a="1"/>
  <c r="O245" i="43"/>
  <c r="Q245" i="43" a="1"/>
  <c r="Q245" i="43"/>
  <c r="S245" i="43" a="1"/>
  <c r="S245" i="43"/>
  <c r="U245" i="43" a="1"/>
  <c r="U245" i="43"/>
  <c r="W245" i="43" a="1"/>
  <c r="W245" i="43"/>
  <c r="K246" i="43" a="1"/>
  <c r="K246" i="43"/>
  <c r="M246" i="43" a="1"/>
  <c r="M246" i="43"/>
  <c r="O246" i="43" a="1"/>
  <c r="O246" i="43"/>
  <c r="Q246" i="43" a="1"/>
  <c r="Q246" i="43"/>
  <c r="S246" i="43" a="1"/>
  <c r="S246" i="43"/>
  <c r="U246" i="43" a="1"/>
  <c r="U246" i="43"/>
  <c r="W246" i="43" a="1"/>
  <c r="W246" i="43"/>
  <c r="K247" i="43" a="1"/>
  <c r="K247" i="43"/>
  <c r="M247" i="43" a="1"/>
  <c r="M247" i="43"/>
  <c r="O247" i="43" a="1"/>
  <c r="O247" i="43"/>
  <c r="Q247" i="43" a="1"/>
  <c r="Q247" i="43"/>
  <c r="S247" i="43" a="1"/>
  <c r="S247" i="43"/>
  <c r="U247" i="43" a="1"/>
  <c r="U247" i="43"/>
  <c r="W247" i="43" a="1"/>
  <c r="W247" i="43"/>
  <c r="K248" i="43" a="1"/>
  <c r="K248" i="43"/>
  <c r="M248" i="43" a="1"/>
  <c r="M248" i="43"/>
  <c r="O248" i="43" a="1"/>
  <c r="O248" i="43"/>
  <c r="Q248" i="43" a="1"/>
  <c r="Q248" i="43"/>
  <c r="S248" i="43" a="1"/>
  <c r="S248" i="43"/>
  <c r="U248" i="43" a="1"/>
  <c r="U248" i="43"/>
  <c r="W248" i="43" a="1"/>
  <c r="W248" i="43"/>
  <c r="K249" i="43" a="1"/>
  <c r="K249" i="43"/>
  <c r="M249" i="43" a="1"/>
  <c r="M249" i="43"/>
  <c r="O249" i="43" a="1"/>
  <c r="O249" i="43"/>
  <c r="Q249" i="43" a="1"/>
  <c r="Q249" i="43"/>
  <c r="S249" i="43" a="1"/>
  <c r="S249" i="43"/>
  <c r="U249" i="43" a="1"/>
  <c r="U249" i="43"/>
  <c r="W249" i="43" a="1"/>
  <c r="W249" i="43"/>
  <c r="K250" i="43" a="1"/>
  <c r="K250" i="43"/>
  <c r="M250" i="43" a="1"/>
  <c r="M250" i="43"/>
  <c r="O250" i="43" a="1"/>
  <c r="O250" i="43"/>
  <c r="Q250" i="43" a="1"/>
  <c r="Q250" i="43"/>
  <c r="S250" i="43" a="1"/>
  <c r="S250" i="43"/>
  <c r="U250" i="43" a="1"/>
  <c r="U250" i="43"/>
  <c r="W250" i="43" a="1"/>
  <c r="W250" i="43"/>
  <c r="K251" i="43" a="1"/>
  <c r="K251" i="43"/>
  <c r="M251" i="43" a="1"/>
  <c r="M251" i="43"/>
  <c r="O251" i="43" a="1"/>
  <c r="O251" i="43"/>
  <c r="Q251" i="43" a="1"/>
  <c r="Q251" i="43"/>
  <c r="S251" i="43" a="1"/>
  <c r="S251" i="43"/>
  <c r="U251" i="43" a="1"/>
  <c r="U251" i="43"/>
  <c r="W251" i="43" a="1"/>
  <c r="W251" i="43"/>
  <c r="K252" i="43" a="1"/>
  <c r="K252" i="43"/>
  <c r="M252" i="43" a="1"/>
  <c r="M252" i="43"/>
  <c r="O252" i="43" a="1"/>
  <c r="O252" i="43"/>
  <c r="Q252" i="43" a="1"/>
  <c r="Q252" i="43"/>
  <c r="S252" i="43" a="1"/>
  <c r="S252" i="43"/>
  <c r="U252" i="43" a="1"/>
  <c r="U252" i="43"/>
  <c r="W252" i="43" a="1"/>
  <c r="W252" i="43"/>
  <c r="K253" i="43" a="1"/>
  <c r="K253" i="43"/>
  <c r="M253" i="43" a="1"/>
  <c r="M253" i="43"/>
  <c r="O253" i="43" a="1"/>
  <c r="O253" i="43"/>
  <c r="Q253" i="43" a="1"/>
  <c r="Q253" i="43"/>
  <c r="S253" i="43" a="1"/>
  <c r="S253" i="43"/>
  <c r="U253" i="43" a="1"/>
  <c r="U253" i="43"/>
  <c r="W253" i="43" a="1"/>
  <c r="W253" i="43"/>
  <c r="K254" i="43" a="1"/>
  <c r="K254" i="43"/>
  <c r="M254" i="43" a="1"/>
  <c r="M254" i="43"/>
  <c r="O254" i="43" a="1"/>
  <c r="O254" i="43"/>
  <c r="Q254" i="43" a="1"/>
  <c r="Q254" i="43"/>
  <c r="S254" i="43" a="1"/>
  <c r="S254" i="43"/>
  <c r="U254" i="43" a="1"/>
  <c r="U254" i="43"/>
  <c r="W254" i="43" a="1"/>
  <c r="W254" i="43"/>
  <c r="K255" i="43" a="1"/>
  <c r="K255" i="43"/>
  <c r="M255" i="43" a="1"/>
  <c r="M255" i="43"/>
  <c r="O255" i="43" a="1"/>
  <c r="O255" i="43"/>
  <c r="Q255" i="43" a="1"/>
  <c r="Q255" i="43"/>
  <c r="S255" i="43" a="1"/>
  <c r="S255" i="43"/>
  <c r="U255" i="43" a="1"/>
  <c r="U255" i="43"/>
  <c r="W255" i="43" a="1"/>
  <c r="W255" i="43"/>
  <c r="K256" i="43" a="1"/>
  <c r="K256" i="43"/>
  <c r="M256" i="43" a="1"/>
  <c r="M256" i="43"/>
  <c r="O256" i="43" a="1"/>
  <c r="O256" i="43"/>
  <c r="Q256" i="43" a="1"/>
  <c r="Q256" i="43"/>
  <c r="S256" i="43" a="1"/>
  <c r="S256" i="43"/>
  <c r="U256" i="43" a="1"/>
  <c r="U256" i="43"/>
  <c r="W256" i="43" a="1"/>
  <c r="W256" i="43"/>
  <c r="K257" i="43" a="1"/>
  <c r="K257" i="43"/>
  <c r="M257" i="43" a="1"/>
  <c r="M257" i="43"/>
  <c r="O257" i="43" a="1"/>
  <c r="O257" i="43"/>
  <c r="Q257" i="43" a="1"/>
  <c r="Q257" i="43"/>
  <c r="S257" i="43" a="1"/>
  <c r="S257" i="43"/>
  <c r="U257" i="43" a="1"/>
  <c r="U257" i="43"/>
  <c r="W257" i="43" a="1"/>
  <c r="W257" i="43"/>
  <c r="K258" i="43" a="1"/>
  <c r="K258" i="43"/>
  <c r="M258" i="43" a="1"/>
  <c r="M258" i="43"/>
  <c r="O258" i="43" a="1"/>
  <c r="O258" i="43"/>
  <c r="Q258" i="43" a="1"/>
  <c r="Q258" i="43"/>
  <c r="S258" i="43" a="1"/>
  <c r="S258" i="43"/>
  <c r="U258" i="43" a="1"/>
  <c r="U258" i="43"/>
  <c r="W258" i="43" a="1"/>
  <c r="W258" i="43"/>
  <c r="K259" i="43" a="1"/>
  <c r="K259" i="43"/>
  <c r="M259" i="43" a="1"/>
  <c r="M259" i="43"/>
  <c r="O259" i="43" a="1"/>
  <c r="O259" i="43"/>
  <c r="Q259" i="43" a="1"/>
  <c r="Q259" i="43"/>
  <c r="S259" i="43" a="1"/>
  <c r="S259" i="43"/>
  <c r="U259" i="43" a="1"/>
  <c r="U259" i="43"/>
  <c r="W259" i="43" a="1"/>
  <c r="W259" i="43"/>
  <c r="K260" i="43" a="1"/>
  <c r="K260" i="43"/>
  <c r="M260" i="43" a="1"/>
  <c r="M260" i="43"/>
  <c r="O260" i="43" a="1"/>
  <c r="O260" i="43"/>
  <c r="Q260" i="43" a="1"/>
  <c r="Q260" i="43"/>
  <c r="S260" i="43" a="1"/>
  <c r="S260" i="43"/>
  <c r="U260" i="43" a="1"/>
  <c r="U260" i="43"/>
  <c r="W260" i="43" a="1"/>
  <c r="W260" i="43"/>
  <c r="K261" i="43" a="1"/>
  <c r="K261" i="43"/>
  <c r="M261" i="43" a="1"/>
  <c r="M261" i="43"/>
  <c r="O261" i="43" a="1"/>
  <c r="O261" i="43"/>
  <c r="Q261" i="43" a="1"/>
  <c r="Q261" i="43"/>
  <c r="S261" i="43" a="1"/>
  <c r="S261" i="43"/>
  <c r="U261" i="43" a="1"/>
  <c r="U261" i="43"/>
  <c r="W261" i="43" a="1"/>
  <c r="W261" i="43"/>
  <c r="K262" i="43" a="1"/>
  <c r="K262" i="43"/>
  <c r="M262" i="43" a="1"/>
  <c r="M262" i="43"/>
  <c r="O262" i="43" a="1"/>
  <c r="O262" i="43"/>
  <c r="Q262" i="43" a="1"/>
  <c r="Q262" i="43"/>
  <c r="S262" i="43" a="1"/>
  <c r="S262" i="43"/>
  <c r="U262" i="43" a="1"/>
  <c r="U262" i="43"/>
  <c r="W262" i="43" a="1"/>
  <c r="W262" i="43"/>
  <c r="K263" i="43" a="1"/>
  <c r="K263" i="43"/>
  <c r="M263" i="43" a="1"/>
  <c r="M263" i="43"/>
  <c r="O263" i="43" a="1"/>
  <c r="O263" i="43"/>
  <c r="Q263" i="43" a="1"/>
  <c r="Q263" i="43"/>
  <c r="S263" i="43" a="1"/>
  <c r="S263" i="43"/>
  <c r="U263" i="43" a="1"/>
  <c r="U263" i="43"/>
  <c r="W263" i="43" a="1"/>
  <c r="W263" i="43"/>
  <c r="K264" i="43" a="1"/>
  <c r="K264" i="43"/>
  <c r="M264" i="43" a="1"/>
  <c r="M264" i="43"/>
  <c r="O264" i="43" a="1"/>
  <c r="O264" i="43"/>
  <c r="Q264" i="43" a="1"/>
  <c r="Q264" i="43"/>
  <c r="S264" i="43" a="1"/>
  <c r="S264" i="43"/>
  <c r="U264" i="43" a="1"/>
  <c r="U264" i="43"/>
  <c r="W264" i="43" a="1"/>
  <c r="W264" i="43"/>
  <c r="K265" i="43" a="1"/>
  <c r="K265" i="43"/>
  <c r="M265" i="43" a="1"/>
  <c r="M265" i="43"/>
  <c r="O265" i="43" a="1"/>
  <c r="O265" i="43"/>
  <c r="Q265" i="43" a="1"/>
  <c r="Q265" i="43"/>
  <c r="S265" i="43" a="1"/>
  <c r="S265" i="43"/>
  <c r="U265" i="43" a="1"/>
  <c r="U265" i="43"/>
  <c r="W265" i="43" a="1"/>
  <c r="W265" i="43"/>
  <c r="K266" i="43" a="1"/>
  <c r="K266" i="43"/>
  <c r="M266" i="43" a="1"/>
  <c r="M266" i="43"/>
  <c r="O266" i="43" a="1"/>
  <c r="O266" i="43"/>
  <c r="Q266" i="43" a="1"/>
  <c r="Q266" i="43"/>
  <c r="S266" i="43" a="1"/>
  <c r="S266" i="43"/>
  <c r="U266" i="43" a="1"/>
  <c r="U266" i="43"/>
  <c r="W266" i="43" a="1"/>
  <c r="W266" i="43"/>
  <c r="K267" i="43" a="1"/>
  <c r="K267" i="43"/>
  <c r="M267" i="43" a="1"/>
  <c r="M267" i="43"/>
  <c r="O267" i="43" a="1"/>
  <c r="O267" i="43"/>
  <c r="Q267" i="43" a="1"/>
  <c r="Q267" i="43"/>
  <c r="S267" i="43" a="1"/>
  <c r="S267" i="43"/>
  <c r="U267" i="43" a="1"/>
  <c r="U267" i="43"/>
  <c r="W267" i="43" a="1"/>
  <c r="W267" i="43"/>
  <c r="K268" i="43" a="1"/>
  <c r="K268" i="43"/>
  <c r="M268" i="43" a="1"/>
  <c r="M268" i="43"/>
  <c r="O268" i="43" a="1"/>
  <c r="O268" i="43"/>
  <c r="Q268" i="43" a="1"/>
  <c r="Q268" i="43"/>
  <c r="S268" i="43" a="1"/>
  <c r="S268" i="43"/>
  <c r="U268" i="43" a="1"/>
  <c r="U268" i="43"/>
  <c r="W268" i="43" a="1"/>
  <c r="W268" i="43"/>
  <c r="K269" i="43" a="1"/>
  <c r="K269" i="43"/>
  <c r="M269" i="43" a="1"/>
  <c r="M269" i="43"/>
  <c r="O269" i="43" a="1"/>
  <c r="O269" i="43"/>
  <c r="Q269" i="43" a="1"/>
  <c r="Q269" i="43"/>
  <c r="S269" i="43" a="1"/>
  <c r="S269" i="43"/>
  <c r="U269" i="43" a="1"/>
  <c r="U269" i="43"/>
  <c r="W269" i="43" a="1"/>
  <c r="W269" i="43"/>
  <c r="K270" i="43" a="1"/>
  <c r="K270" i="43"/>
  <c r="M270" i="43" a="1"/>
  <c r="M270" i="43"/>
  <c r="O270" i="43" a="1"/>
  <c r="O270" i="43"/>
  <c r="Q270" i="43" a="1"/>
  <c r="Q270" i="43"/>
  <c r="S270" i="43" a="1"/>
  <c r="S270" i="43"/>
  <c r="U270" i="43" a="1"/>
  <c r="U270" i="43"/>
  <c r="W270" i="43" a="1"/>
  <c r="W270" i="43"/>
  <c r="K271" i="43" a="1"/>
  <c r="K271" i="43"/>
  <c r="M271" i="43" a="1"/>
  <c r="M271" i="43"/>
  <c r="O271" i="43" a="1"/>
  <c r="O271" i="43"/>
  <c r="Q271" i="43" a="1"/>
  <c r="Q271" i="43"/>
  <c r="S271" i="43" a="1"/>
  <c r="S271" i="43"/>
  <c r="U271" i="43" a="1"/>
  <c r="U271" i="43"/>
  <c r="W271" i="43" a="1"/>
  <c r="W271" i="43"/>
  <c r="K272" i="43" a="1"/>
  <c r="K272" i="43"/>
  <c r="M272" i="43" a="1"/>
  <c r="M272" i="43"/>
  <c r="O272" i="43" a="1"/>
  <c r="O272" i="43"/>
  <c r="Q272" i="43" a="1"/>
  <c r="Q272" i="43"/>
  <c r="S272" i="43" a="1"/>
  <c r="S272" i="43"/>
  <c r="U272" i="43" a="1"/>
  <c r="U272" i="43"/>
  <c r="W272" i="43" a="1"/>
  <c r="W272" i="43"/>
  <c r="K273" i="43" a="1"/>
  <c r="K273" i="43"/>
  <c r="M273" i="43" a="1"/>
  <c r="M273" i="43"/>
  <c r="O273" i="43" a="1"/>
  <c r="O273" i="43"/>
  <c r="Q273" i="43" a="1"/>
  <c r="Q273" i="43"/>
  <c r="S273" i="43" a="1"/>
  <c r="S273" i="43"/>
  <c r="U273" i="43" a="1"/>
  <c r="U273" i="43"/>
  <c r="W273" i="43" a="1"/>
  <c r="W273" i="43"/>
  <c r="K274" i="43" a="1"/>
  <c r="K274" i="43"/>
  <c r="M274" i="43" a="1"/>
  <c r="M274" i="43"/>
  <c r="O274" i="43" a="1"/>
  <c r="O274" i="43"/>
  <c r="Q274" i="43" a="1"/>
  <c r="Q274" i="43"/>
  <c r="S274" i="43" a="1"/>
  <c r="S274" i="43"/>
  <c r="U274" i="43" a="1"/>
  <c r="U274" i="43"/>
  <c r="W274" i="43" a="1"/>
  <c r="W274" i="43"/>
  <c r="K275" i="43" a="1"/>
  <c r="K275" i="43"/>
  <c r="M275" i="43" a="1"/>
  <c r="M275" i="43"/>
  <c r="O275" i="43" a="1"/>
  <c r="O275" i="43"/>
  <c r="Q275" i="43" a="1"/>
  <c r="Q275" i="43"/>
  <c r="S275" i="43" a="1"/>
  <c r="S275" i="43"/>
  <c r="U275" i="43" a="1"/>
  <c r="U275" i="43"/>
  <c r="W275" i="43" a="1"/>
  <c r="W275" i="43"/>
  <c r="K276" i="43" a="1"/>
  <c r="K276" i="43"/>
  <c r="M276" i="43" a="1"/>
  <c r="M276" i="43"/>
  <c r="O276" i="43" a="1"/>
  <c r="O276" i="43"/>
  <c r="Q276" i="43" a="1"/>
  <c r="Q276" i="43"/>
  <c r="S276" i="43" a="1"/>
  <c r="S276" i="43"/>
  <c r="U276" i="43" a="1"/>
  <c r="U276" i="43"/>
  <c r="W276" i="43" a="1"/>
  <c r="W276" i="43"/>
  <c r="K277" i="43" a="1"/>
  <c r="K277" i="43"/>
  <c r="M277" i="43" a="1"/>
  <c r="M277" i="43"/>
  <c r="O277" i="43" a="1"/>
  <c r="O277" i="43"/>
  <c r="Q277" i="43" a="1"/>
  <c r="Q277" i="43"/>
  <c r="S277" i="43" a="1"/>
  <c r="S277" i="43"/>
  <c r="U277" i="43" a="1"/>
  <c r="U277" i="43"/>
  <c r="W277" i="43" a="1"/>
  <c r="W277" i="43"/>
  <c r="K278" i="43" a="1"/>
  <c r="K278" i="43"/>
  <c r="M278" i="43" a="1"/>
  <c r="M278" i="43"/>
  <c r="O278" i="43" a="1"/>
  <c r="O278" i="43"/>
  <c r="Q278" i="43" a="1"/>
  <c r="Q278" i="43"/>
  <c r="S278" i="43" a="1"/>
  <c r="S278" i="43"/>
  <c r="U278" i="43" a="1"/>
  <c r="U278" i="43"/>
  <c r="W278" i="43" a="1"/>
  <c r="W278" i="43"/>
  <c r="K279" i="43" a="1"/>
  <c r="K279" i="43"/>
  <c r="M279" i="43" a="1"/>
  <c r="M279" i="43"/>
  <c r="O279" i="43" a="1"/>
  <c r="O279" i="43"/>
  <c r="Q279" i="43" a="1"/>
  <c r="Q279" i="43"/>
  <c r="S279" i="43" a="1"/>
  <c r="S279" i="43"/>
  <c r="U279" i="43" a="1"/>
  <c r="U279" i="43"/>
  <c r="W279" i="43" a="1"/>
  <c r="W279" i="43"/>
  <c r="K280" i="43" a="1"/>
  <c r="K280" i="43"/>
  <c r="M280" i="43" a="1"/>
  <c r="M280" i="43"/>
  <c r="O280" i="43" a="1"/>
  <c r="O280" i="43"/>
  <c r="Q280" i="43" a="1"/>
  <c r="Q280" i="43"/>
  <c r="S280" i="43" a="1"/>
  <c r="S280" i="43"/>
  <c r="U280" i="43" a="1"/>
  <c r="U280" i="43"/>
  <c r="W280" i="43" a="1"/>
  <c r="W280" i="43"/>
  <c r="K281" i="43" a="1"/>
  <c r="K281" i="43"/>
  <c r="M281" i="43" a="1"/>
  <c r="M281" i="43"/>
  <c r="O281" i="43" a="1"/>
  <c r="O281" i="43"/>
  <c r="Q281" i="43" a="1"/>
  <c r="Q281" i="43"/>
  <c r="S281" i="43" a="1"/>
  <c r="S281" i="43"/>
  <c r="U281" i="43" a="1"/>
  <c r="U281" i="43"/>
  <c r="W281" i="43" a="1"/>
  <c r="W281" i="43"/>
  <c r="K282" i="43" a="1"/>
  <c r="K282" i="43"/>
  <c r="M282" i="43" a="1"/>
  <c r="M282" i="43"/>
  <c r="O282" i="43" a="1"/>
  <c r="O282" i="43"/>
  <c r="Q282" i="43" a="1"/>
  <c r="Q282" i="43"/>
  <c r="S282" i="43" a="1"/>
  <c r="S282" i="43"/>
  <c r="U282" i="43" a="1"/>
  <c r="U282" i="43"/>
  <c r="W282" i="43" a="1"/>
  <c r="W282" i="43"/>
  <c r="K283" i="43" a="1"/>
  <c r="K283" i="43"/>
  <c r="M283" i="43" a="1"/>
  <c r="M283" i="43"/>
  <c r="O283" i="43" a="1"/>
  <c r="O283" i="43"/>
  <c r="Q283" i="43" a="1"/>
  <c r="Q283" i="43"/>
  <c r="S283" i="43" a="1"/>
  <c r="S283" i="43"/>
  <c r="U283" i="43" a="1"/>
  <c r="U283" i="43"/>
  <c r="W283" i="43" a="1"/>
  <c r="W283" i="43"/>
  <c r="K284" i="43" a="1"/>
  <c r="K284" i="43"/>
  <c r="M284" i="43" a="1"/>
  <c r="M284" i="43"/>
  <c r="O284" i="43" a="1"/>
  <c r="O284" i="43"/>
  <c r="Q284" i="43" a="1"/>
  <c r="Q284" i="43"/>
  <c r="S284" i="43" a="1"/>
  <c r="S284" i="43"/>
  <c r="U284" i="43" a="1"/>
  <c r="U284" i="43"/>
  <c r="W284" i="43" a="1"/>
  <c r="W284" i="43"/>
  <c r="K285" i="43" a="1"/>
  <c r="K285" i="43"/>
  <c r="M285" i="43" a="1"/>
  <c r="M285" i="43"/>
  <c r="O285" i="43" a="1"/>
  <c r="O285" i="43"/>
  <c r="Q285" i="43" a="1"/>
  <c r="Q285" i="43"/>
  <c r="S285" i="43" a="1"/>
  <c r="S285" i="43"/>
  <c r="U285" i="43" a="1"/>
  <c r="U285" i="43"/>
  <c r="W285" i="43" a="1"/>
  <c r="W285" i="43"/>
  <c r="K286" i="43" a="1"/>
  <c r="K286" i="43"/>
  <c r="M286" i="43" a="1"/>
  <c r="M286" i="43"/>
  <c r="O286" i="43" a="1"/>
  <c r="O286" i="43"/>
  <c r="Q286" i="43" a="1"/>
  <c r="Q286" i="43"/>
  <c r="S286" i="43" a="1"/>
  <c r="S286" i="43"/>
  <c r="U286" i="43" a="1"/>
  <c r="U286" i="43"/>
  <c r="W286" i="43" a="1"/>
  <c r="W286" i="43"/>
  <c r="K287" i="43" a="1"/>
  <c r="K287" i="43"/>
  <c r="M287" i="43" a="1"/>
  <c r="M287" i="43"/>
  <c r="O287" i="43" a="1"/>
  <c r="O287" i="43"/>
  <c r="Q287" i="43" a="1"/>
  <c r="Q287" i="43"/>
  <c r="S287" i="43" a="1"/>
  <c r="S287" i="43"/>
  <c r="U287" i="43" a="1"/>
  <c r="U287" i="43"/>
  <c r="W287" i="43" a="1"/>
  <c r="W287" i="43"/>
  <c r="K288" i="43" a="1"/>
  <c r="K288" i="43"/>
  <c r="M288" i="43" a="1"/>
  <c r="M288" i="43"/>
  <c r="O288" i="43" a="1"/>
  <c r="O288" i="43"/>
  <c r="Q288" i="43" a="1"/>
  <c r="Q288" i="43"/>
  <c r="S288" i="43" a="1"/>
  <c r="S288" i="43"/>
  <c r="U288" i="43" a="1"/>
  <c r="U288" i="43"/>
  <c r="W288" i="43" a="1"/>
  <c r="W288" i="43"/>
  <c r="K289" i="43" a="1"/>
  <c r="K289" i="43"/>
  <c r="M289" i="43" a="1"/>
  <c r="M289" i="43"/>
  <c r="O289" i="43" a="1"/>
  <c r="O289" i="43"/>
  <c r="Q289" i="43" a="1"/>
  <c r="Q289" i="43"/>
  <c r="S289" i="43" a="1"/>
  <c r="S289" i="43"/>
  <c r="U289" i="43" a="1"/>
  <c r="U289" i="43"/>
  <c r="W289" i="43" a="1"/>
  <c r="W289" i="43"/>
  <c r="K290" i="43" a="1"/>
  <c r="K290" i="43"/>
  <c r="M290" i="43" a="1"/>
  <c r="M290" i="43"/>
  <c r="O290" i="43" a="1"/>
  <c r="O290" i="43"/>
  <c r="Q290" i="43" a="1"/>
  <c r="Q290" i="43"/>
  <c r="S290" i="43" a="1"/>
  <c r="S290" i="43"/>
  <c r="U290" i="43" a="1"/>
  <c r="U290" i="43"/>
  <c r="W290" i="43" a="1"/>
  <c r="W290" i="43"/>
  <c r="K291" i="43" a="1"/>
  <c r="K291" i="43"/>
  <c r="M291" i="43" a="1"/>
  <c r="M291" i="43"/>
  <c r="O291" i="43" a="1"/>
  <c r="O291" i="43"/>
  <c r="Q291" i="43" a="1"/>
  <c r="Q291" i="43"/>
  <c r="S291" i="43" a="1"/>
  <c r="S291" i="43"/>
  <c r="U291" i="43" a="1"/>
  <c r="U291" i="43"/>
  <c r="W291" i="43" a="1"/>
  <c r="W291" i="43"/>
  <c r="K292" i="43" a="1"/>
  <c r="K292" i="43"/>
  <c r="M292" i="43" a="1"/>
  <c r="M292" i="43"/>
  <c r="O292" i="43" a="1"/>
  <c r="O292" i="43"/>
  <c r="Q292" i="43" a="1"/>
  <c r="Q292" i="43"/>
  <c r="S292" i="43" a="1"/>
  <c r="S292" i="43"/>
  <c r="U292" i="43" a="1"/>
  <c r="U292" i="43"/>
  <c r="W292" i="43" a="1"/>
  <c r="W292" i="43"/>
  <c r="K293" i="43" a="1"/>
  <c r="K293" i="43"/>
  <c r="M293" i="43" a="1"/>
  <c r="M293" i="43"/>
  <c r="O293" i="43" a="1"/>
  <c r="O293" i="43"/>
  <c r="Q293" i="43" a="1"/>
  <c r="Q293" i="43"/>
  <c r="S293" i="43" a="1"/>
  <c r="S293" i="43"/>
  <c r="U293" i="43" a="1"/>
  <c r="U293" i="43"/>
  <c r="W293" i="43" a="1"/>
  <c r="W293" i="43"/>
  <c r="K294" i="43" a="1"/>
  <c r="K294" i="43"/>
  <c r="M294" i="43" a="1"/>
  <c r="M294" i="43"/>
  <c r="O294" i="43" a="1"/>
  <c r="O294" i="43"/>
  <c r="Q294" i="43" a="1"/>
  <c r="Q294" i="43"/>
  <c r="S294" i="43" a="1"/>
  <c r="S294" i="43"/>
  <c r="U294" i="43" a="1"/>
  <c r="U294" i="43"/>
  <c r="W294" i="43" a="1"/>
  <c r="W294" i="43"/>
  <c r="K295" i="43" a="1"/>
  <c r="K295" i="43"/>
  <c r="M295" i="43" a="1"/>
  <c r="M295" i="43"/>
  <c r="O295" i="43" a="1"/>
  <c r="O295" i="43"/>
  <c r="Q295" i="43" a="1"/>
  <c r="Q295" i="43"/>
  <c r="S295" i="43" a="1"/>
  <c r="S295" i="43"/>
  <c r="U295" i="43" a="1"/>
  <c r="U295" i="43"/>
  <c r="W295" i="43" a="1"/>
  <c r="W295" i="43"/>
  <c r="K296" i="43" a="1"/>
  <c r="K296" i="43"/>
  <c r="M296" i="43" a="1"/>
  <c r="M296" i="43"/>
  <c r="O296" i="43" a="1"/>
  <c r="O296" i="43"/>
  <c r="Q296" i="43" a="1"/>
  <c r="Q296" i="43"/>
  <c r="S296" i="43" a="1"/>
  <c r="S296" i="43"/>
  <c r="U296" i="43" a="1"/>
  <c r="U296" i="43"/>
  <c r="W296" i="43" a="1"/>
  <c r="W296" i="43"/>
  <c r="K297" i="43" a="1"/>
  <c r="K297" i="43"/>
  <c r="M297" i="43" a="1"/>
  <c r="M297" i="43"/>
  <c r="O297" i="43" a="1"/>
  <c r="O297" i="43"/>
  <c r="Q297" i="43" a="1"/>
  <c r="Q297" i="43"/>
  <c r="S297" i="43" a="1"/>
  <c r="S297" i="43"/>
  <c r="U297" i="43" a="1"/>
  <c r="U297" i="43"/>
  <c r="W297" i="43" a="1"/>
  <c r="W297" i="43"/>
  <c r="K298" i="43" a="1"/>
  <c r="K298" i="43"/>
  <c r="M298" i="43" a="1"/>
  <c r="M298" i="43"/>
  <c r="O298" i="43" a="1"/>
  <c r="O298" i="43"/>
  <c r="Q298" i="43" a="1"/>
  <c r="Q298" i="43"/>
  <c r="S298" i="43" a="1"/>
  <c r="S298" i="43"/>
  <c r="U298" i="43" a="1"/>
  <c r="U298" i="43"/>
  <c r="W298" i="43" a="1"/>
  <c r="W298" i="43"/>
  <c r="K299" i="43" a="1"/>
  <c r="K299" i="43"/>
  <c r="M299" i="43" a="1"/>
  <c r="M299" i="43"/>
  <c r="O299" i="43" a="1"/>
  <c r="O299" i="43"/>
  <c r="Q299" i="43" a="1"/>
  <c r="Q299" i="43"/>
  <c r="S299" i="43" a="1"/>
  <c r="S299" i="43"/>
  <c r="U299" i="43" a="1"/>
  <c r="U299" i="43"/>
  <c r="W299" i="43" a="1"/>
  <c r="W299" i="43"/>
  <c r="K300" i="43" a="1"/>
  <c r="K300" i="43"/>
  <c r="M300" i="43" a="1"/>
  <c r="M300" i="43"/>
  <c r="O300" i="43" a="1"/>
  <c r="O300" i="43"/>
  <c r="Q300" i="43" a="1"/>
  <c r="Q300" i="43"/>
  <c r="S300" i="43" a="1"/>
  <c r="S300" i="43"/>
  <c r="U300" i="43" a="1"/>
  <c r="U300" i="43"/>
  <c r="W300" i="43" a="1"/>
  <c r="W300" i="43"/>
  <c r="K301" i="43" a="1"/>
  <c r="K301" i="43"/>
  <c r="M301" i="43" a="1"/>
  <c r="M301" i="43"/>
  <c r="O301" i="43" a="1"/>
  <c r="O301" i="43"/>
  <c r="Q301" i="43" a="1"/>
  <c r="Q301" i="43"/>
  <c r="S301" i="43" a="1"/>
  <c r="S301" i="43"/>
  <c r="U301" i="43" a="1"/>
  <c r="U301" i="43"/>
  <c r="W301" i="43" a="1"/>
  <c r="W301" i="43"/>
  <c r="K302" i="43" a="1"/>
  <c r="K302" i="43"/>
  <c r="M302" i="43" a="1"/>
  <c r="M302" i="43"/>
  <c r="O302" i="43" a="1"/>
  <c r="O302" i="43"/>
  <c r="Q302" i="43" a="1"/>
  <c r="Q302" i="43"/>
  <c r="S302" i="43" a="1"/>
  <c r="S302" i="43"/>
  <c r="U302" i="43" a="1"/>
  <c r="U302" i="43"/>
  <c r="W302" i="43" a="1"/>
  <c r="W302" i="43"/>
  <c r="K303" i="43" a="1"/>
  <c r="K303" i="43"/>
  <c r="M303" i="43" a="1"/>
  <c r="M303" i="43"/>
  <c r="O303" i="43" a="1"/>
  <c r="O303" i="43"/>
  <c r="Q303" i="43" a="1"/>
  <c r="Q303" i="43"/>
  <c r="S303" i="43" a="1"/>
  <c r="S303" i="43"/>
  <c r="U303" i="43" a="1"/>
  <c r="U303" i="43"/>
  <c r="W303" i="43" a="1"/>
  <c r="W303" i="43"/>
  <c r="K304" i="43" a="1"/>
  <c r="K304" i="43"/>
  <c r="M304" i="43" a="1"/>
  <c r="M304" i="43"/>
  <c r="O304" i="43" a="1"/>
  <c r="O304" i="43"/>
  <c r="Q304" i="43" a="1"/>
  <c r="Q304" i="43"/>
  <c r="S304" i="43" a="1"/>
  <c r="S304" i="43"/>
  <c r="U304" i="43" a="1"/>
  <c r="U304" i="43"/>
  <c r="W304" i="43" a="1"/>
  <c r="W304" i="43"/>
  <c r="K305" i="43" a="1"/>
  <c r="K305" i="43"/>
  <c r="M305" i="43" a="1"/>
  <c r="M305" i="43"/>
  <c r="O305" i="43" a="1"/>
  <c r="O305" i="43"/>
  <c r="Q305" i="43" a="1"/>
  <c r="Q305" i="43"/>
  <c r="S305" i="43" a="1"/>
  <c r="S305" i="43"/>
  <c r="U305" i="43" a="1"/>
  <c r="U305" i="43"/>
  <c r="W305" i="43" a="1"/>
  <c r="W305" i="43"/>
  <c r="K306" i="43" a="1"/>
  <c r="K306" i="43"/>
  <c r="M306" i="43" a="1"/>
  <c r="M306" i="43"/>
  <c r="O306" i="43" a="1"/>
  <c r="O306" i="43"/>
  <c r="Q306" i="43" a="1"/>
  <c r="Q306" i="43"/>
  <c r="S306" i="43" a="1"/>
  <c r="S306" i="43"/>
  <c r="U306" i="43" a="1"/>
  <c r="U306" i="43"/>
  <c r="W306" i="43" a="1"/>
  <c r="W306" i="43"/>
  <c r="K307" i="43" a="1"/>
  <c r="K307" i="43"/>
  <c r="M307" i="43" a="1"/>
  <c r="M307" i="43"/>
  <c r="O307" i="43" a="1"/>
  <c r="O307" i="43"/>
  <c r="Q307" i="43" a="1"/>
  <c r="Q307" i="43"/>
  <c r="S307" i="43" a="1"/>
  <c r="S307" i="43"/>
  <c r="U307" i="43" a="1"/>
  <c r="U307" i="43"/>
  <c r="W307" i="43" a="1"/>
  <c r="W307" i="43"/>
  <c r="K308" i="43" a="1"/>
  <c r="K308" i="43"/>
  <c r="M308" i="43" a="1"/>
  <c r="M308" i="43"/>
  <c r="O308" i="43" a="1"/>
  <c r="O308" i="43"/>
  <c r="Q308" i="43" a="1"/>
  <c r="Q308" i="43"/>
  <c r="S308" i="43" a="1"/>
  <c r="S308" i="43"/>
  <c r="U308" i="43" a="1"/>
  <c r="U308" i="43"/>
  <c r="W308" i="43" a="1"/>
  <c r="W308" i="43"/>
  <c r="K309" i="43" a="1"/>
  <c r="K309" i="43"/>
  <c r="M309" i="43" a="1"/>
  <c r="M309" i="43"/>
  <c r="O309" i="43" a="1"/>
  <c r="O309" i="43"/>
  <c r="Q309" i="43" a="1"/>
  <c r="Q309" i="43"/>
  <c r="S309" i="43" a="1"/>
  <c r="S309" i="43"/>
  <c r="U309" i="43" a="1"/>
  <c r="U309" i="43"/>
  <c r="W309" i="43" a="1"/>
  <c r="W309" i="43"/>
  <c r="K310" i="43" a="1"/>
  <c r="K310" i="43"/>
  <c r="M310" i="43" a="1"/>
  <c r="M310" i="43"/>
  <c r="O310" i="43" a="1"/>
  <c r="O310" i="43"/>
  <c r="Q310" i="43" a="1"/>
  <c r="Q310" i="43"/>
  <c r="S310" i="43" a="1"/>
  <c r="S310" i="43"/>
  <c r="U310" i="43" a="1"/>
  <c r="U310" i="43"/>
  <c r="W310" i="43" a="1"/>
  <c r="W310" i="43"/>
  <c r="K311" i="43" a="1"/>
  <c r="K311" i="43"/>
  <c r="M311" i="43" a="1"/>
  <c r="M311" i="43"/>
  <c r="O311" i="43" a="1"/>
  <c r="O311" i="43"/>
  <c r="Q311" i="43" a="1"/>
  <c r="Q311" i="43"/>
  <c r="S311" i="43" a="1"/>
  <c r="S311" i="43"/>
  <c r="U311" i="43" a="1"/>
  <c r="U311" i="43"/>
  <c r="W311" i="43" a="1"/>
  <c r="W311" i="43"/>
  <c r="A297" i="43"/>
  <c r="A282" i="43"/>
  <c r="A267" i="43"/>
  <c r="A252" i="43"/>
  <c r="A237" i="43"/>
  <c r="A222" i="43"/>
  <c r="A207" i="43"/>
  <c r="A192" i="43"/>
  <c r="A177" i="43"/>
  <c r="A162" i="43"/>
  <c r="A147" i="43"/>
  <c r="A132" i="43"/>
  <c r="A117" i="43"/>
  <c r="A102" i="43"/>
  <c r="A87" i="43"/>
  <c r="A72" i="43"/>
  <c r="A57" i="43"/>
  <c r="A42" i="43"/>
  <c r="A27" i="43"/>
  <c r="U12" i="43" a="1"/>
  <c r="U12" i="43"/>
  <c r="S12" i="43" a="1"/>
  <c r="S12" i="43"/>
  <c r="Q12" i="43" a="1"/>
  <c r="Q12" i="43"/>
  <c r="O12" i="43" a="1"/>
  <c r="O12" i="43"/>
  <c r="M12" i="43" a="1"/>
  <c r="M12" i="43"/>
  <c r="K12" i="43" a="1"/>
  <c r="K12" i="43"/>
  <c r="A12" i="43"/>
  <c r="G31" i="42"/>
  <c r="F31" i="42" a="1"/>
  <c r="F31" i="42"/>
  <c r="G13" i="42"/>
  <c r="F13" i="42" a="1"/>
  <c r="F13" i="42"/>
  <c r="G14" i="42"/>
  <c r="G15" i="42"/>
  <c r="F15" i="42" a="1"/>
  <c r="F15" i="42"/>
  <c r="G16" i="42"/>
  <c r="G17" i="42"/>
  <c r="F17" i="42" a="1"/>
  <c r="F17" i="42"/>
  <c r="G18" i="42"/>
  <c r="F18" i="42" a="1"/>
  <c r="F18" i="42"/>
  <c r="G19" i="42"/>
  <c r="F19" i="42" a="1"/>
  <c r="F19" i="42"/>
  <c r="G20" i="42"/>
  <c r="G21" i="42"/>
  <c r="F21" i="42" a="1"/>
  <c r="F21" i="42"/>
  <c r="G22" i="42"/>
  <c r="G23" i="42"/>
  <c r="F23" i="42" a="1"/>
  <c r="F23" i="42"/>
  <c r="G24" i="42"/>
  <c r="G25" i="42"/>
  <c r="F25" i="42" a="1"/>
  <c r="F25" i="42"/>
  <c r="G26" i="42"/>
  <c r="G27" i="42"/>
  <c r="F27" i="42" a="1"/>
  <c r="F27" i="42"/>
  <c r="G28" i="42"/>
  <c r="G29" i="42"/>
  <c r="F29" i="42" a="1"/>
  <c r="F29" i="42"/>
  <c r="G30" i="42"/>
  <c r="G12" i="42"/>
  <c r="F12" i="42" a="1"/>
  <c r="F12" i="42"/>
  <c r="E12" i="42"/>
  <c r="D13" i="42" a="1"/>
  <c r="D13" i="42"/>
  <c r="D14" i="42" a="1"/>
  <c r="D14" i="42"/>
  <c r="D15" i="42" a="1"/>
  <c r="D15" i="42"/>
  <c r="D16" i="42" a="1"/>
  <c r="D16" i="42"/>
  <c r="D17" i="42" a="1"/>
  <c r="D17" i="42"/>
  <c r="D18" i="42" a="1"/>
  <c r="D18" i="42"/>
  <c r="D19" i="42" a="1"/>
  <c r="D19" i="42"/>
  <c r="D20" i="42" a="1"/>
  <c r="D20" i="42"/>
  <c r="D21" i="42" a="1"/>
  <c r="D21" i="42"/>
  <c r="D22" i="42" a="1"/>
  <c r="D22" i="42"/>
  <c r="D23" i="42" a="1"/>
  <c r="D23" i="42"/>
  <c r="D24" i="42" a="1"/>
  <c r="D24" i="42"/>
  <c r="D25" i="42" a="1"/>
  <c r="D25" i="42"/>
  <c r="D26" i="42" a="1"/>
  <c r="D26" i="42"/>
  <c r="D27" i="42" a="1"/>
  <c r="D27" i="42"/>
  <c r="D28" i="42" a="1"/>
  <c r="D28" i="42"/>
  <c r="D29" i="42" a="1"/>
  <c r="D29" i="42"/>
  <c r="D30" i="42" a="1"/>
  <c r="D30" i="42"/>
  <c r="D31" i="42" a="1"/>
  <c r="D31" i="42"/>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59" i="43"/>
  <c r="Y159" i="43" a="1"/>
  <c r="Y159" i="43"/>
  <c r="AB159" i="43" a="1"/>
  <c r="AB159" i="43"/>
  <c r="X182" i="43"/>
  <c r="Y182" i="43" a="1"/>
  <c r="Y182" i="43"/>
  <c r="AB182" i="43" a="1"/>
  <c r="AB182" i="43"/>
  <c r="X150" i="43"/>
  <c r="Y150" i="43" a="1"/>
  <c r="Y150" i="43"/>
  <c r="AB150" i="43" a="1"/>
  <c r="AB150" i="43"/>
  <c r="AC150" i="43" a="1"/>
  <c r="AC150" i="43"/>
  <c r="X204" i="43"/>
  <c r="Y204" i="43" a="1"/>
  <c r="Y204" i="43"/>
  <c r="X188" i="43"/>
  <c r="Y188" i="43" a="1"/>
  <c r="Y188" i="43"/>
  <c r="AB188" i="43" a="1"/>
  <c r="AB188" i="43"/>
  <c r="X298" i="43"/>
  <c r="Y298" i="43" a="1"/>
  <c r="Y298" i="43"/>
  <c r="X292" i="43"/>
  <c r="Y292" i="43" a="1"/>
  <c r="Y292" i="43"/>
  <c r="AB292" i="43" a="1"/>
  <c r="AB292" i="43"/>
  <c r="X276" i="43"/>
  <c r="Y276" i="43" a="1"/>
  <c r="Y276" i="43"/>
  <c r="X54" i="43"/>
  <c r="Y54" i="43" a="1"/>
  <c r="Y54" i="43"/>
  <c r="AB54" i="43" a="1"/>
  <c r="AB54" i="43"/>
  <c r="X14" i="43"/>
  <c r="Y14" i="43" a="1"/>
  <c r="Y14" i="43"/>
  <c r="X127" i="43"/>
  <c r="Y127" i="43" a="1"/>
  <c r="Y127" i="43"/>
  <c r="AB127" i="43" a="1"/>
  <c r="AB127" i="43"/>
  <c r="X122" i="43"/>
  <c r="Y122" i="43" a="1"/>
  <c r="Y122" i="43"/>
  <c r="AB122" i="43" a="1"/>
  <c r="AB122" i="43"/>
  <c r="X88" i="43"/>
  <c r="Y88" i="43" a="1"/>
  <c r="Y88" i="43"/>
  <c r="AB88" i="43" a="1"/>
  <c r="AB88" i="43"/>
  <c r="X18" i="43"/>
  <c r="Y18" i="43" a="1"/>
  <c r="Y18" i="43"/>
  <c r="AB18" i="43" a="1"/>
  <c r="AB18" i="43"/>
  <c r="X154" i="43"/>
  <c r="Y154" i="43" a="1"/>
  <c r="Y154" i="43"/>
  <c r="AB154" i="43" a="1"/>
  <c r="AB154" i="43"/>
  <c r="X134" i="43"/>
  <c r="Y134" i="43" a="1"/>
  <c r="Y134" i="43"/>
  <c r="AB134" i="43" a="1"/>
  <c r="AB134" i="43"/>
  <c r="AD134" i="43" a="1"/>
  <c r="AD134" i="43"/>
  <c r="X118" i="43"/>
  <c r="Y118" i="43" a="1"/>
  <c r="Y118" i="43"/>
  <c r="AB118" i="43" a="1"/>
  <c r="AB118" i="43"/>
  <c r="X102" i="43"/>
  <c r="Y102" i="43" a="1"/>
  <c r="Y102" i="43"/>
  <c r="AB102" i="43" a="1"/>
  <c r="AB102" i="43"/>
  <c r="X94" i="43"/>
  <c r="Y94" i="43" a="1"/>
  <c r="Y94" i="43"/>
  <c r="AB94" i="43" a="1"/>
  <c r="AB94" i="43"/>
  <c r="X78" i="43"/>
  <c r="Y78" i="43" a="1"/>
  <c r="Y78" i="43"/>
  <c r="AB78" i="43" a="1"/>
  <c r="AB78" i="43"/>
  <c r="X72" i="43"/>
  <c r="Y72" i="43" a="1"/>
  <c r="Y72" i="43"/>
  <c r="X246" i="43"/>
  <c r="Y246" i="43" a="1"/>
  <c r="Y246" i="43"/>
  <c r="AB246" i="43" a="1"/>
  <c r="AB246" i="43"/>
  <c r="X230" i="43"/>
  <c r="Y230" i="43" a="1"/>
  <c r="Y230" i="43"/>
  <c r="AB230" i="43" a="1"/>
  <c r="AB230" i="43"/>
  <c r="X217" i="43"/>
  <c r="Y217" i="43" a="1"/>
  <c r="Y217" i="43"/>
  <c r="AB217" i="43" a="1"/>
  <c r="AB217" i="43"/>
  <c r="X169" i="43"/>
  <c r="Y169" i="43" a="1"/>
  <c r="Y169" i="43"/>
  <c r="AB169" i="43" a="1"/>
  <c r="AB169" i="43"/>
  <c r="X153" i="43"/>
  <c r="Y153" i="43" a="1"/>
  <c r="Y153" i="43"/>
  <c r="AB153" i="43" a="1"/>
  <c r="AB153" i="43"/>
  <c r="X121" i="43"/>
  <c r="Y121" i="43" a="1"/>
  <c r="Y121" i="43"/>
  <c r="AB121" i="43" a="1"/>
  <c r="AB121" i="43"/>
  <c r="X266" i="43"/>
  <c r="Y266" i="43" a="1"/>
  <c r="Y266" i="43"/>
  <c r="AB266" i="43" a="1"/>
  <c r="AB266" i="43"/>
  <c r="X306" i="43"/>
  <c r="Y306" i="43" a="1"/>
  <c r="Y306" i="43"/>
  <c r="AB306" i="43" a="1"/>
  <c r="AB306" i="43"/>
  <c r="X260" i="43"/>
  <c r="Y260" i="43" a="1"/>
  <c r="Y260" i="43"/>
  <c r="X254" i="43"/>
  <c r="Y254" i="43" a="1"/>
  <c r="Y254" i="43"/>
  <c r="X238" i="43"/>
  <c r="Y238" i="43" a="1"/>
  <c r="Y238" i="43"/>
  <c r="AB238" i="43" a="1"/>
  <c r="AB238" i="43"/>
  <c r="X209" i="43"/>
  <c r="Y209" i="43" a="1"/>
  <c r="Y209" i="43"/>
  <c r="AB209" i="43" a="1"/>
  <c r="AB209" i="43"/>
  <c r="X272" i="43"/>
  <c r="Y272" i="43" a="1"/>
  <c r="Y272" i="43"/>
  <c r="AB272" i="43" a="1"/>
  <c r="AB272" i="43"/>
  <c r="X228" i="43"/>
  <c r="Y228" i="43" a="1"/>
  <c r="Y228" i="43"/>
  <c r="AB228" i="43" a="1"/>
  <c r="AB228" i="43"/>
  <c r="X274" i="43"/>
  <c r="Y274" i="43" a="1"/>
  <c r="Y274" i="43"/>
  <c r="AB274" i="43" a="1"/>
  <c r="AB274" i="43"/>
  <c r="X234" i="43"/>
  <c r="Y234" i="43" a="1"/>
  <c r="Y234" i="43"/>
  <c r="AB234" i="43" a="1"/>
  <c r="AB234" i="43"/>
  <c r="X157" i="43"/>
  <c r="Y157" i="43" a="1"/>
  <c r="Y157" i="43"/>
  <c r="AB157" i="43" a="1"/>
  <c r="AB157" i="43"/>
  <c r="X125" i="43"/>
  <c r="Y125" i="43" a="1"/>
  <c r="Y125" i="43"/>
  <c r="AB125" i="43" a="1"/>
  <c r="AB125" i="43"/>
  <c r="X256" i="43"/>
  <c r="Y256" i="43" a="1"/>
  <c r="Y256" i="43"/>
  <c r="AB256" i="43" a="1"/>
  <c r="AB256" i="43"/>
  <c r="X244" i="43"/>
  <c r="Y244" i="43" a="1"/>
  <c r="Y244" i="43"/>
  <c r="AB244" i="43" a="1"/>
  <c r="AB244" i="43"/>
  <c r="X236" i="43"/>
  <c r="Y236" i="43" a="1"/>
  <c r="Y236" i="43"/>
  <c r="AB236" i="43" a="1"/>
  <c r="AB236" i="43"/>
  <c r="X170" i="43"/>
  <c r="Y170" i="43" a="1"/>
  <c r="Y170" i="43"/>
  <c r="AB170" i="43" a="1"/>
  <c r="AB170" i="43"/>
  <c r="X137" i="43"/>
  <c r="Y137" i="43" a="1"/>
  <c r="Y137" i="43"/>
  <c r="AB137" i="43" a="1"/>
  <c r="AB137" i="43"/>
  <c r="X105" i="43"/>
  <c r="Y105" i="43" a="1"/>
  <c r="Y105" i="43"/>
  <c r="AB105" i="43" a="1"/>
  <c r="AB105" i="43"/>
  <c r="X310" i="43"/>
  <c r="Y310" i="43" a="1"/>
  <c r="Y310" i="43"/>
  <c r="X303" i="43"/>
  <c r="Y303" i="43" a="1"/>
  <c r="Y303" i="43"/>
  <c r="AB303" i="43" a="1"/>
  <c r="AB303" i="43"/>
  <c r="X278" i="43"/>
  <c r="Y278" i="43" a="1"/>
  <c r="Y278" i="43"/>
  <c r="X265" i="43"/>
  <c r="Y265" i="43" a="1"/>
  <c r="Y265" i="43"/>
  <c r="AB265" i="43" a="1"/>
  <c r="AB265" i="43"/>
  <c r="X258" i="43"/>
  <c r="Y258" i="43" a="1"/>
  <c r="Y258" i="43"/>
  <c r="AB258" i="43" a="1"/>
  <c r="AB258" i="43"/>
  <c r="X250" i="43"/>
  <c r="Y250" i="43" a="1"/>
  <c r="Y250" i="43"/>
  <c r="X233" i="43"/>
  <c r="Y233" i="43" a="1"/>
  <c r="Y233" i="43"/>
  <c r="AB233" i="43" a="1"/>
  <c r="AB233" i="43"/>
  <c r="X224" i="43"/>
  <c r="Y224" i="43" a="1"/>
  <c r="Y224" i="43"/>
  <c r="AB224" i="43" a="1"/>
  <c r="AB224" i="43"/>
  <c r="X218" i="43"/>
  <c r="Y218" i="43" a="1"/>
  <c r="Y218" i="43"/>
  <c r="X210" i="43"/>
  <c r="Y210" i="43" a="1"/>
  <c r="Y210" i="43"/>
  <c r="AB210" i="43" a="1"/>
  <c r="AB210" i="43"/>
  <c r="X208" i="43"/>
  <c r="Y208" i="43" a="1"/>
  <c r="Y208" i="43"/>
  <c r="AB208" i="43" a="1"/>
  <c r="AB208" i="43"/>
  <c r="X202" i="43"/>
  <c r="Y202" i="43" a="1"/>
  <c r="Y202" i="43"/>
  <c r="AB202" i="43" a="1"/>
  <c r="AB202" i="43"/>
  <c r="X173" i="43"/>
  <c r="Y173" i="43" a="1"/>
  <c r="Y173" i="43"/>
  <c r="AB173" i="43" a="1"/>
  <c r="AB173" i="43"/>
  <c r="X166" i="43"/>
  <c r="Y166" i="43" a="1"/>
  <c r="Y166" i="43"/>
  <c r="AB166" i="43" a="1"/>
  <c r="AB166" i="43"/>
  <c r="X307" i="43"/>
  <c r="Y307" i="43" a="1"/>
  <c r="Y307" i="43"/>
  <c r="X302" i="43"/>
  <c r="Y302" i="43" a="1"/>
  <c r="Y302" i="43"/>
  <c r="AB302" i="43" a="1"/>
  <c r="AB302" i="43"/>
  <c r="X296" i="43"/>
  <c r="Y296" i="43" a="1"/>
  <c r="Y296" i="43"/>
  <c r="AB296" i="43" a="1"/>
  <c r="AB296" i="43"/>
  <c r="X270" i="43"/>
  <c r="Y270" i="43" a="1"/>
  <c r="Y270" i="43"/>
  <c r="AB270" i="43" a="1"/>
  <c r="AB270" i="43"/>
  <c r="X264" i="43"/>
  <c r="Y264" i="43" a="1"/>
  <c r="Y264" i="43"/>
  <c r="AB264" i="43" a="1"/>
  <c r="AB264" i="43"/>
  <c r="X248" i="43"/>
  <c r="Y248" i="43" a="1"/>
  <c r="Y248" i="43"/>
  <c r="AB248" i="43" a="1"/>
  <c r="AB248" i="43"/>
  <c r="X240" i="43"/>
  <c r="Y240" i="43" a="1"/>
  <c r="Y240" i="43"/>
  <c r="AB240" i="43" a="1"/>
  <c r="AB240" i="43"/>
  <c r="X232" i="43"/>
  <c r="Y232" i="43" a="1"/>
  <c r="Y232" i="43"/>
  <c r="AB232" i="43" a="1"/>
  <c r="AB232" i="43"/>
  <c r="X200" i="43"/>
  <c r="Y200" i="43" a="1"/>
  <c r="Y200" i="43"/>
  <c r="X192" i="43"/>
  <c r="Y192" i="43" a="1"/>
  <c r="Y192" i="43"/>
  <c r="AB192" i="43" a="1"/>
  <c r="AB192" i="43"/>
  <c r="X185" i="43"/>
  <c r="Y185" i="43" a="1"/>
  <c r="Y185" i="43"/>
  <c r="X178" i="43"/>
  <c r="Y178" i="43" a="1"/>
  <c r="Y178" i="43"/>
  <c r="AB178" i="43" a="1"/>
  <c r="AB178" i="43"/>
  <c r="X162" i="43"/>
  <c r="Y162" i="43" a="1"/>
  <c r="Y162" i="43"/>
  <c r="X138" i="43"/>
  <c r="Y138" i="43" a="1"/>
  <c r="Y138" i="43"/>
  <c r="AB138" i="43" a="1"/>
  <c r="AB138" i="43"/>
  <c r="X106" i="43"/>
  <c r="Y106" i="43" a="1"/>
  <c r="Y106" i="43"/>
  <c r="AB106" i="43" a="1"/>
  <c r="AB106" i="43"/>
  <c r="X95" i="43"/>
  <c r="Y95" i="43" a="1"/>
  <c r="Y95" i="43"/>
  <c r="AB95" i="43" a="1"/>
  <c r="AB95" i="43"/>
  <c r="X80" i="43"/>
  <c r="Y80" i="43" a="1"/>
  <c r="Y80" i="43"/>
  <c r="AB80" i="43" a="1"/>
  <c r="AB80" i="43"/>
  <c r="X29" i="43"/>
  <c r="Y29" i="43" a="1"/>
  <c r="Y29" i="43"/>
  <c r="AB29" i="43" a="1"/>
  <c r="AB29" i="43"/>
  <c r="X294" i="43"/>
  <c r="Y294" i="43" a="1"/>
  <c r="Y294" i="43"/>
  <c r="AB294" i="43" a="1"/>
  <c r="AB294" i="43"/>
  <c r="X262" i="43"/>
  <c r="Y262" i="43" a="1"/>
  <c r="Y262" i="43"/>
  <c r="X252" i="43"/>
  <c r="Y252" i="43" a="1"/>
  <c r="Y252" i="43"/>
  <c r="AB252" i="43" a="1"/>
  <c r="AB252" i="43"/>
  <c r="X196" i="43"/>
  <c r="Y196" i="43" a="1"/>
  <c r="Y196" i="43"/>
  <c r="AB196" i="43" a="1"/>
  <c r="AB196" i="43"/>
  <c r="X300" i="43"/>
  <c r="Y300" i="43" a="1"/>
  <c r="Y300" i="43"/>
  <c r="AB300" i="43" a="1"/>
  <c r="AB300" i="43"/>
  <c r="X271" i="43"/>
  <c r="Y271" i="43" a="1"/>
  <c r="Y271" i="43"/>
  <c r="AB271" i="43" a="1"/>
  <c r="AB271" i="43"/>
  <c r="X268" i="43"/>
  <c r="Y268" i="43" a="1"/>
  <c r="Y268" i="43"/>
  <c r="AB268" i="43" a="1"/>
  <c r="AB268" i="43"/>
  <c r="X249" i="43"/>
  <c r="Y249" i="43" a="1"/>
  <c r="Y249" i="43"/>
  <c r="AB249" i="43" a="1"/>
  <c r="AB249" i="43"/>
  <c r="X242" i="43"/>
  <c r="Y242" i="43" a="1"/>
  <c r="Y242" i="43"/>
  <c r="AB242" i="43" a="1"/>
  <c r="AB242" i="43"/>
  <c r="X226" i="43"/>
  <c r="Y226" i="43" a="1"/>
  <c r="Y226" i="43"/>
  <c r="AB226" i="43" a="1"/>
  <c r="AB226" i="43"/>
  <c r="X216" i="43"/>
  <c r="Y216" i="43" a="1"/>
  <c r="Y216" i="43"/>
  <c r="X194" i="43"/>
  <c r="Y194" i="43" a="1"/>
  <c r="Y194" i="43"/>
  <c r="AB194" i="43" a="1"/>
  <c r="AB194" i="43"/>
  <c r="X141" i="43"/>
  <c r="Y141" i="43" a="1"/>
  <c r="Y141" i="43"/>
  <c r="AB141" i="43" a="1"/>
  <c r="AB141" i="43"/>
  <c r="X109" i="43"/>
  <c r="Y109" i="43" a="1"/>
  <c r="Y109" i="43"/>
  <c r="AB109" i="43" a="1"/>
  <c r="AB109" i="43"/>
  <c r="X309" i="43"/>
  <c r="Y309" i="43" a="1"/>
  <c r="Y309" i="43"/>
  <c r="AB309" i="43" a="1"/>
  <c r="AB309" i="43"/>
  <c r="X220" i="43"/>
  <c r="Y220" i="43" a="1"/>
  <c r="Y220" i="43"/>
  <c r="AB220" i="43" a="1"/>
  <c r="AB220" i="43"/>
  <c r="X212" i="43"/>
  <c r="Y212" i="43" a="1"/>
  <c r="Y212" i="43"/>
  <c r="AB212" i="43" a="1"/>
  <c r="AB212" i="43"/>
  <c r="X206" i="43"/>
  <c r="Y206" i="43" a="1"/>
  <c r="Y206" i="43"/>
  <c r="AB206" i="43" a="1"/>
  <c r="AB206" i="43"/>
  <c r="X198" i="43"/>
  <c r="Y198" i="43" a="1"/>
  <c r="Y198" i="43"/>
  <c r="AB198" i="43" a="1"/>
  <c r="AB198" i="43"/>
  <c r="X190" i="43"/>
  <c r="Y190" i="43" a="1"/>
  <c r="Y190" i="43"/>
  <c r="AB190" i="43" a="1"/>
  <c r="AB190" i="43"/>
  <c r="X186" i="43"/>
  <c r="Y186" i="43" a="1"/>
  <c r="Y186" i="43"/>
  <c r="X174" i="43"/>
  <c r="Y174" i="43" a="1"/>
  <c r="Y174" i="43"/>
  <c r="AB174" i="43" a="1"/>
  <c r="AB174" i="43"/>
  <c r="X158" i="43"/>
  <c r="Y158" i="43" a="1"/>
  <c r="Y158" i="43"/>
  <c r="AB158" i="43" a="1"/>
  <c r="AB158" i="43"/>
  <c r="X77" i="43"/>
  <c r="Y77" i="43" a="1"/>
  <c r="Y77" i="43"/>
  <c r="AB77" i="43" a="1"/>
  <c r="AB77" i="43"/>
  <c r="X44" i="43"/>
  <c r="Y44" i="43" a="1"/>
  <c r="Y44" i="43"/>
  <c r="AB44" i="43" a="1"/>
  <c r="AB44" i="43"/>
  <c r="X36" i="43"/>
  <c r="Y36" i="43" a="1"/>
  <c r="Y36" i="43"/>
  <c r="AB36" i="43" a="1"/>
  <c r="AB36" i="43"/>
  <c r="X64" i="43"/>
  <c r="Y64" i="43" a="1"/>
  <c r="Y64" i="43"/>
  <c r="AB64" i="43" a="1"/>
  <c r="AB64" i="43"/>
  <c r="X62" i="43"/>
  <c r="Y62" i="43" a="1"/>
  <c r="Y62" i="43"/>
  <c r="AB62" i="43" a="1"/>
  <c r="AB62" i="43"/>
  <c r="X41" i="43"/>
  <c r="Y41" i="43" a="1"/>
  <c r="Y41" i="43"/>
  <c r="AB41" i="43" a="1"/>
  <c r="AB41" i="43"/>
  <c r="X32" i="43"/>
  <c r="Y32" i="43" a="1"/>
  <c r="Y32" i="43"/>
  <c r="AB32" i="43" a="1"/>
  <c r="AB32" i="43"/>
  <c r="X21" i="43"/>
  <c r="Y21" i="43" a="1"/>
  <c r="Y21" i="43"/>
  <c r="AB21" i="43" a="1"/>
  <c r="AB21" i="43"/>
  <c r="X13" i="43"/>
  <c r="Y13" i="43" a="1"/>
  <c r="Y13" i="43"/>
  <c r="AB13" i="43" a="1"/>
  <c r="AB13" i="43"/>
  <c r="X297" i="43"/>
  <c r="Y297" i="43" a="1"/>
  <c r="Y297" i="43"/>
  <c r="X304" i="43"/>
  <c r="Y304" i="43" a="1"/>
  <c r="Y304" i="43"/>
  <c r="AB304" i="43" a="1"/>
  <c r="AB304" i="43"/>
  <c r="X299" i="43"/>
  <c r="Y299" i="43" a="1"/>
  <c r="Y299" i="43"/>
  <c r="AB299" i="43" a="1"/>
  <c r="AB299" i="43"/>
  <c r="X293" i="43"/>
  <c r="Y293" i="43" a="1"/>
  <c r="Y293" i="43"/>
  <c r="X290" i="43"/>
  <c r="Y290" i="43" a="1"/>
  <c r="Y290" i="43"/>
  <c r="AB290" i="43" a="1"/>
  <c r="AB290" i="43"/>
  <c r="X287" i="43"/>
  <c r="Y287" i="43" a="1"/>
  <c r="Y287" i="43"/>
  <c r="AB287" i="43" a="1"/>
  <c r="AB287" i="43"/>
  <c r="X285" i="43"/>
  <c r="Y285" i="43" a="1"/>
  <c r="Y285" i="43"/>
  <c r="AB285" i="43" a="1"/>
  <c r="AB285" i="43"/>
  <c r="X284" i="43"/>
  <c r="Y284" i="43" a="1"/>
  <c r="Y284" i="43"/>
  <c r="X282" i="43"/>
  <c r="Y282" i="43" a="1"/>
  <c r="Y282" i="43"/>
  <c r="AB282" i="43" a="1"/>
  <c r="AB282" i="43"/>
  <c r="X267" i="43"/>
  <c r="Y267" i="43" a="1"/>
  <c r="Y267" i="43"/>
  <c r="AB267" i="43" a="1"/>
  <c r="AB267" i="43"/>
  <c r="X261" i="43"/>
  <c r="Y261" i="43" a="1"/>
  <c r="Y261" i="43"/>
  <c r="X255" i="43"/>
  <c r="Y255" i="43" a="1"/>
  <c r="Y255" i="43"/>
  <c r="AB255" i="43" a="1"/>
  <c r="AB255" i="43"/>
  <c r="X247" i="43"/>
  <c r="Y247" i="43" a="1"/>
  <c r="Y247" i="43"/>
  <c r="AB247" i="43" a="1"/>
  <c r="AB247" i="43"/>
  <c r="X239" i="43"/>
  <c r="Y239" i="43" a="1"/>
  <c r="Y239" i="43"/>
  <c r="AB239" i="43" a="1"/>
  <c r="AB239" i="43"/>
  <c r="X231" i="43"/>
  <c r="Y231" i="43" a="1"/>
  <c r="Y231" i="43"/>
  <c r="AB231" i="43" a="1"/>
  <c r="AB231" i="43"/>
  <c r="X223" i="43"/>
  <c r="Y223" i="43" a="1"/>
  <c r="Y223" i="43"/>
  <c r="AB223" i="43" a="1"/>
  <c r="AB223" i="43"/>
  <c r="X215" i="43"/>
  <c r="Y215" i="43" a="1"/>
  <c r="Y215" i="43"/>
  <c r="AB215" i="43" a="1"/>
  <c r="AB215" i="43"/>
  <c r="X207" i="43"/>
  <c r="Y207" i="43" a="1"/>
  <c r="Y207" i="43"/>
  <c r="AB207" i="43" a="1"/>
  <c r="AB207" i="43"/>
  <c r="X305" i="43"/>
  <c r="Y305" i="43" a="1"/>
  <c r="Y305" i="43"/>
  <c r="X295" i="43"/>
  <c r="Y295" i="43" a="1"/>
  <c r="Y295" i="43"/>
  <c r="X280" i="43"/>
  <c r="Y280" i="43" a="1"/>
  <c r="Y280" i="43"/>
  <c r="AB280" i="43" a="1"/>
  <c r="AB280" i="43"/>
  <c r="X277" i="43"/>
  <c r="Y277" i="43" a="1"/>
  <c r="Y277" i="43"/>
  <c r="AB277" i="43" a="1"/>
  <c r="AB277" i="43"/>
  <c r="X273" i="43"/>
  <c r="Y273" i="43" a="1"/>
  <c r="Y273" i="43"/>
  <c r="X263" i="43"/>
  <c r="Y263" i="43" a="1"/>
  <c r="Y263" i="43"/>
  <c r="AB263" i="43" a="1"/>
  <c r="AB263" i="43"/>
  <c r="X257" i="43"/>
  <c r="Y257" i="43" a="1"/>
  <c r="Y257" i="43"/>
  <c r="X253" i="43"/>
  <c r="Y253" i="43" a="1"/>
  <c r="Y253" i="43"/>
  <c r="AB253" i="43" a="1"/>
  <c r="AB253" i="43"/>
  <c r="X245" i="43"/>
  <c r="Y245" i="43" a="1"/>
  <c r="Y245" i="43"/>
  <c r="AB245" i="43" a="1"/>
  <c r="AB245" i="43"/>
  <c r="X237" i="43"/>
  <c r="Y237" i="43" a="1"/>
  <c r="Y237" i="43"/>
  <c r="X229" i="43"/>
  <c r="Y229" i="43" a="1"/>
  <c r="Y229" i="43"/>
  <c r="AB229" i="43" a="1"/>
  <c r="AB229" i="43"/>
  <c r="X241" i="43"/>
  <c r="Y241" i="43" a="1"/>
  <c r="Y241" i="43"/>
  <c r="AB241" i="43" a="1"/>
  <c r="AB241" i="43"/>
  <c r="X311" i="43"/>
  <c r="Y311" i="43" a="1"/>
  <c r="Y311" i="43"/>
  <c r="AB311" i="43" a="1"/>
  <c r="AB311" i="43"/>
  <c r="X308" i="43"/>
  <c r="Y308" i="43" a="1"/>
  <c r="Y308" i="43"/>
  <c r="AB308" i="43" a="1"/>
  <c r="AB308" i="43"/>
  <c r="X301" i="43"/>
  <c r="Y301" i="43" a="1"/>
  <c r="Y301" i="43"/>
  <c r="AB301" i="43" a="1"/>
  <c r="AB301" i="43"/>
  <c r="X291" i="43"/>
  <c r="Y291" i="43" a="1"/>
  <c r="Y291" i="43"/>
  <c r="AB291" i="43" a="1"/>
  <c r="AB291" i="43"/>
  <c r="X289" i="43"/>
  <c r="Y289" i="43" a="1"/>
  <c r="Y289" i="43"/>
  <c r="AB289" i="43" a="1"/>
  <c r="AB289" i="43"/>
  <c r="X288" i="43"/>
  <c r="Y288" i="43" a="1"/>
  <c r="Y288" i="43"/>
  <c r="AB288" i="43" a="1"/>
  <c r="AB288" i="43"/>
  <c r="X286" i="43"/>
  <c r="Y286" i="43" a="1"/>
  <c r="Y286" i="43"/>
  <c r="AB286" i="43" a="1"/>
  <c r="AB286" i="43"/>
  <c r="X283" i="43"/>
  <c r="Y283" i="43" a="1"/>
  <c r="Y283" i="43"/>
  <c r="AB283" i="43" a="1"/>
  <c r="AB283" i="43"/>
  <c r="X281" i="43"/>
  <c r="Y281" i="43" a="1"/>
  <c r="Y281" i="43"/>
  <c r="X279" i="43"/>
  <c r="Y279" i="43" a="1"/>
  <c r="Y279" i="43"/>
  <c r="AB279" i="43" a="1"/>
  <c r="AB279" i="43"/>
  <c r="X275" i="43"/>
  <c r="Y275" i="43" a="1"/>
  <c r="Y275" i="43"/>
  <c r="AB275" i="43" a="1"/>
  <c r="AB275" i="43"/>
  <c r="X269" i="43"/>
  <c r="Y269" i="43" a="1"/>
  <c r="Y269" i="43"/>
  <c r="AB269" i="43" a="1"/>
  <c r="AB269" i="43"/>
  <c r="X259" i="43"/>
  <c r="Y259" i="43" a="1"/>
  <c r="Y259" i="43"/>
  <c r="X251" i="43"/>
  <c r="Y251" i="43" a="1"/>
  <c r="Y251" i="43"/>
  <c r="AB251" i="43" a="1"/>
  <c r="AB251" i="43"/>
  <c r="X243" i="43"/>
  <c r="Y243" i="43" a="1"/>
  <c r="Y243" i="43"/>
  <c r="X235" i="43"/>
  <c r="Y235" i="43" a="1"/>
  <c r="Y235" i="43"/>
  <c r="AB235" i="43" a="1"/>
  <c r="AB235" i="43"/>
  <c r="X227" i="43"/>
  <c r="Y227" i="43" a="1"/>
  <c r="Y227" i="43"/>
  <c r="AB227" i="43" a="1"/>
  <c r="AB227" i="43"/>
  <c r="X222" i="43"/>
  <c r="Y222" i="43" a="1"/>
  <c r="Y222" i="43"/>
  <c r="AB222" i="43" a="1"/>
  <c r="AB222" i="43"/>
  <c r="X219" i="43"/>
  <c r="Y219" i="43" a="1"/>
  <c r="Y219" i="43"/>
  <c r="AB219" i="43" a="1"/>
  <c r="AB219" i="43"/>
  <c r="X214" i="43"/>
  <c r="Y214" i="43" a="1"/>
  <c r="Y214" i="43"/>
  <c r="AB214" i="43" a="1"/>
  <c r="AB214" i="43"/>
  <c r="X211" i="43"/>
  <c r="Y211" i="43" a="1"/>
  <c r="Y211" i="43"/>
  <c r="X225" i="43"/>
  <c r="Y225" i="43" a="1"/>
  <c r="Y225" i="43"/>
  <c r="X172" i="43"/>
  <c r="Y172" i="43" a="1"/>
  <c r="Y172" i="43"/>
  <c r="AB172" i="43" a="1"/>
  <c r="AB172" i="43"/>
  <c r="X187" i="43"/>
  <c r="Y187" i="43" a="1"/>
  <c r="Y187" i="43"/>
  <c r="AB187" i="43" a="1"/>
  <c r="AB187" i="43"/>
  <c r="X184" i="43"/>
  <c r="Y184" i="43" a="1"/>
  <c r="Y184" i="43"/>
  <c r="X181" i="43"/>
  <c r="Y181" i="43" a="1"/>
  <c r="Y181" i="43"/>
  <c r="AB181" i="43" a="1"/>
  <c r="AB181" i="43"/>
  <c r="X171" i="43"/>
  <c r="Y171" i="43" a="1"/>
  <c r="Y171" i="43"/>
  <c r="AB171" i="43" a="1"/>
  <c r="AB171" i="43"/>
  <c r="X168" i="43"/>
  <c r="Y168" i="43" a="1"/>
  <c r="Y168" i="43"/>
  <c r="AB168" i="43" a="1"/>
  <c r="AB168" i="43"/>
  <c r="X165" i="43"/>
  <c r="Y165" i="43" a="1"/>
  <c r="Y165" i="43"/>
  <c r="AB165" i="43" a="1"/>
  <c r="AB165" i="43"/>
  <c r="X155" i="43"/>
  <c r="Y155" i="43" a="1"/>
  <c r="Y155" i="43"/>
  <c r="AB155" i="43" a="1"/>
  <c r="AB155" i="43"/>
  <c r="X152" i="43"/>
  <c r="Y152" i="43" a="1"/>
  <c r="Y152" i="43"/>
  <c r="AB152" i="43" a="1"/>
  <c r="AB152" i="43"/>
  <c r="X146" i="43"/>
  <c r="Y146" i="43" a="1"/>
  <c r="Y146" i="43"/>
  <c r="AB146" i="43" a="1"/>
  <c r="AB146" i="43"/>
  <c r="X130" i="43"/>
  <c r="Y130" i="43" a="1"/>
  <c r="Y130" i="43"/>
  <c r="X114" i="43"/>
  <c r="Y114" i="43" a="1"/>
  <c r="Y114" i="43"/>
  <c r="AB114" i="43" a="1"/>
  <c r="AB114" i="43"/>
  <c r="X98" i="43"/>
  <c r="Y98" i="43" a="1"/>
  <c r="Y98" i="43"/>
  <c r="AB98" i="43" a="1"/>
  <c r="AB98" i="43"/>
  <c r="X75" i="43"/>
  <c r="Y75" i="43" a="1"/>
  <c r="Y75" i="43"/>
  <c r="AB75" i="43" a="1"/>
  <c r="AB75" i="43"/>
  <c r="X221" i="43"/>
  <c r="Y221" i="43" a="1"/>
  <c r="Y221" i="43"/>
  <c r="X213" i="43"/>
  <c r="Y213" i="43" a="1"/>
  <c r="Y213" i="43"/>
  <c r="AB213" i="43" a="1"/>
  <c r="AB213" i="43"/>
  <c r="X205" i="43"/>
  <c r="Y205" i="43" a="1"/>
  <c r="Y205" i="43"/>
  <c r="AB205" i="43" a="1"/>
  <c r="AB205" i="43"/>
  <c r="X203" i="43"/>
  <c r="Y203" i="43" a="1"/>
  <c r="Y203" i="43"/>
  <c r="AB203" i="43" a="1"/>
  <c r="AB203" i="43"/>
  <c r="X201" i="43"/>
  <c r="Y201" i="43" a="1"/>
  <c r="Y201" i="43"/>
  <c r="X199" i="43"/>
  <c r="Y199" i="43" a="1"/>
  <c r="Y199" i="43"/>
  <c r="X197" i="43"/>
  <c r="Y197" i="43" a="1"/>
  <c r="Y197" i="43"/>
  <c r="AB197" i="43" a="1"/>
  <c r="AB197" i="43"/>
  <c r="X195" i="43"/>
  <c r="Y195" i="43" a="1"/>
  <c r="Y195" i="43"/>
  <c r="AB195" i="43" a="1"/>
  <c r="AB195" i="43"/>
  <c r="X193" i="43"/>
  <c r="Y193" i="43" a="1"/>
  <c r="Y193" i="43"/>
  <c r="AB193" i="43" a="1"/>
  <c r="AB193" i="43"/>
  <c r="X191" i="43"/>
  <c r="Y191" i="43" a="1"/>
  <c r="Y191" i="43"/>
  <c r="AB191" i="43" a="1"/>
  <c r="AB191" i="43"/>
  <c r="X189" i="43"/>
  <c r="Y189" i="43" a="1"/>
  <c r="Y189" i="43"/>
  <c r="AB189" i="43" a="1"/>
  <c r="AB189" i="43"/>
  <c r="X183" i="43"/>
  <c r="Y183" i="43" a="1"/>
  <c r="Y183" i="43"/>
  <c r="AB183" i="43" a="1"/>
  <c r="AB183" i="43"/>
  <c r="X180" i="43"/>
  <c r="Y180" i="43" a="1"/>
  <c r="Y180" i="43"/>
  <c r="AB180" i="43" a="1"/>
  <c r="AB180" i="43"/>
  <c r="X177" i="43"/>
  <c r="Y177" i="43" a="1"/>
  <c r="Y177" i="43"/>
  <c r="AB177" i="43" a="1"/>
  <c r="AB177" i="43"/>
  <c r="X167" i="43"/>
  <c r="Y167" i="43" a="1"/>
  <c r="Y167" i="43"/>
  <c r="AB167" i="43" a="1"/>
  <c r="AB167" i="43"/>
  <c r="X164" i="43"/>
  <c r="Y164" i="43" a="1"/>
  <c r="Y164" i="43"/>
  <c r="AB164" i="43" a="1"/>
  <c r="AB164" i="43"/>
  <c r="X161" i="43"/>
  <c r="Y161" i="43" a="1"/>
  <c r="Y161" i="43"/>
  <c r="AB161" i="43" a="1"/>
  <c r="AB161" i="43"/>
  <c r="X151" i="43"/>
  <c r="Y151" i="43" a="1"/>
  <c r="Y151" i="43"/>
  <c r="X144" i="43"/>
  <c r="Y144" i="43" a="1"/>
  <c r="Y144" i="43"/>
  <c r="AB144" i="43" a="1"/>
  <c r="AB144" i="43"/>
  <c r="X140" i="43"/>
  <c r="Y140" i="43" a="1"/>
  <c r="Y140" i="43"/>
  <c r="AB140" i="43" a="1"/>
  <c r="AB140" i="43"/>
  <c r="X124" i="43"/>
  <c r="Y124" i="43" a="1"/>
  <c r="Y124" i="43"/>
  <c r="X108" i="43"/>
  <c r="Y108" i="43" a="1"/>
  <c r="Y108" i="43"/>
  <c r="AB108" i="43" a="1"/>
  <c r="AB108" i="43"/>
  <c r="X92" i="43"/>
  <c r="Y92" i="43" a="1"/>
  <c r="Y92" i="43"/>
  <c r="AB92" i="43" a="1"/>
  <c r="AB92" i="43"/>
  <c r="X89" i="43"/>
  <c r="Y89" i="43" a="1"/>
  <c r="Y89" i="43"/>
  <c r="AB89" i="43" a="1"/>
  <c r="AB89" i="43"/>
  <c r="X175" i="43"/>
  <c r="Y175" i="43" a="1"/>
  <c r="Y175" i="43"/>
  <c r="AB175" i="43" a="1"/>
  <c r="AB175" i="43"/>
  <c r="X156" i="43"/>
  <c r="Y156" i="43" a="1"/>
  <c r="Y156" i="43"/>
  <c r="AB156" i="43" a="1"/>
  <c r="AB156" i="43"/>
  <c r="X148" i="43"/>
  <c r="Y148" i="43" a="1"/>
  <c r="Y148" i="43"/>
  <c r="AB148" i="43" a="1"/>
  <c r="AB148" i="43"/>
  <c r="X111" i="43"/>
  <c r="Y111" i="43" a="1"/>
  <c r="Y111" i="43"/>
  <c r="AB111" i="43" a="1"/>
  <c r="AB111" i="43"/>
  <c r="X179" i="43"/>
  <c r="Y179" i="43" a="1"/>
  <c r="Y179" i="43"/>
  <c r="AB179" i="43" a="1"/>
  <c r="AB179" i="43"/>
  <c r="X176" i="43"/>
  <c r="Y176" i="43" a="1"/>
  <c r="Y176" i="43"/>
  <c r="AB176" i="43" a="1"/>
  <c r="AB176" i="43"/>
  <c r="X163" i="43"/>
  <c r="Y163" i="43" a="1"/>
  <c r="Y163" i="43"/>
  <c r="AB163" i="43" a="1"/>
  <c r="AB163" i="43"/>
  <c r="X160" i="43"/>
  <c r="Y160" i="43" a="1"/>
  <c r="Y160" i="43"/>
  <c r="AB160" i="43" a="1"/>
  <c r="AB160" i="43"/>
  <c r="X142" i="43"/>
  <c r="Y142" i="43" a="1"/>
  <c r="Y142" i="43"/>
  <c r="AB142" i="43" a="1"/>
  <c r="AB142" i="43"/>
  <c r="X126" i="43"/>
  <c r="Y126" i="43" a="1"/>
  <c r="Y126" i="43"/>
  <c r="AB126" i="43" a="1"/>
  <c r="AB126" i="43"/>
  <c r="X110" i="43"/>
  <c r="Y110" i="43" a="1"/>
  <c r="Y110" i="43"/>
  <c r="AB110" i="43" a="1"/>
  <c r="AB110" i="43"/>
  <c r="X86" i="43"/>
  <c r="Y86" i="43" a="1"/>
  <c r="Y86" i="43"/>
  <c r="AB86" i="43" a="1"/>
  <c r="AB86" i="43"/>
  <c r="X139" i="43"/>
  <c r="Y139" i="43" a="1"/>
  <c r="Y139" i="43"/>
  <c r="AB139" i="43" a="1"/>
  <c r="AB139" i="43"/>
  <c r="X136" i="43"/>
  <c r="Y136" i="43" a="1"/>
  <c r="Y136" i="43"/>
  <c r="AB136" i="43" a="1"/>
  <c r="AB136" i="43"/>
  <c r="X133" i="43"/>
  <c r="Y133" i="43" a="1"/>
  <c r="Y133" i="43"/>
  <c r="AB133" i="43" a="1"/>
  <c r="AB133" i="43"/>
  <c r="X123" i="43"/>
  <c r="Y123" i="43" a="1"/>
  <c r="Y123" i="43"/>
  <c r="AB123" i="43" a="1"/>
  <c r="AB123" i="43"/>
  <c r="X120" i="43"/>
  <c r="Y120" i="43" a="1"/>
  <c r="Y120" i="43"/>
  <c r="AB120" i="43" a="1"/>
  <c r="AB120" i="43"/>
  <c r="X117" i="43"/>
  <c r="Y117" i="43" a="1"/>
  <c r="Y117" i="43"/>
  <c r="X107" i="43"/>
  <c r="Y107" i="43" a="1"/>
  <c r="Y107" i="43"/>
  <c r="AB107" i="43" a="1"/>
  <c r="AB107" i="43"/>
  <c r="X104" i="43"/>
  <c r="Y104" i="43" a="1"/>
  <c r="Y104" i="43"/>
  <c r="AB104" i="43" a="1"/>
  <c r="AB104" i="43"/>
  <c r="X101" i="43"/>
  <c r="Y101" i="43" a="1"/>
  <c r="Y101" i="43"/>
  <c r="AB101" i="43" a="1"/>
  <c r="AB101" i="43"/>
  <c r="X93" i="43"/>
  <c r="Y93" i="43" a="1"/>
  <c r="Y93" i="43"/>
  <c r="AB93" i="43" a="1"/>
  <c r="AB93" i="43"/>
  <c r="X84" i="43"/>
  <c r="Y84" i="43" a="1"/>
  <c r="Y84" i="43"/>
  <c r="X81" i="43"/>
  <c r="Y81" i="43" a="1"/>
  <c r="Y81" i="43"/>
  <c r="AB81" i="43" a="1"/>
  <c r="AB81" i="43"/>
  <c r="X135" i="43"/>
  <c r="Y135" i="43" a="1"/>
  <c r="Y135" i="43"/>
  <c r="X132" i="43"/>
  <c r="Y132" i="43" a="1"/>
  <c r="Y132" i="43"/>
  <c r="X129" i="43"/>
  <c r="Y129" i="43" a="1"/>
  <c r="Y129" i="43"/>
  <c r="AB129" i="43" a="1"/>
  <c r="AB129" i="43"/>
  <c r="X119" i="43"/>
  <c r="Y119" i="43" a="1"/>
  <c r="Y119" i="43"/>
  <c r="AB119" i="43" a="1"/>
  <c r="AB119" i="43"/>
  <c r="X116" i="43"/>
  <c r="Y116" i="43" a="1"/>
  <c r="Y116" i="43"/>
  <c r="AB116" i="43" a="1"/>
  <c r="AB116" i="43"/>
  <c r="X113" i="43"/>
  <c r="Y113" i="43" a="1"/>
  <c r="Y113" i="43"/>
  <c r="X103" i="43"/>
  <c r="Y103" i="43" a="1"/>
  <c r="Y103" i="43"/>
  <c r="AB103" i="43" a="1"/>
  <c r="AB103" i="43"/>
  <c r="X100" i="43"/>
  <c r="Y100" i="43" a="1"/>
  <c r="Y100" i="43"/>
  <c r="AB100" i="43" a="1"/>
  <c r="AB100" i="43"/>
  <c r="X97" i="43"/>
  <c r="Y97" i="43" a="1"/>
  <c r="Y97" i="43"/>
  <c r="X91" i="43"/>
  <c r="Y91" i="43" a="1"/>
  <c r="Y91" i="43"/>
  <c r="AB91" i="43" a="1"/>
  <c r="AB91" i="43"/>
  <c r="X90" i="43"/>
  <c r="Y90" i="43" a="1"/>
  <c r="Y90" i="43"/>
  <c r="AB90" i="43" a="1"/>
  <c r="AB90" i="43"/>
  <c r="X87" i="43"/>
  <c r="Y87" i="43" a="1"/>
  <c r="Y87" i="43"/>
  <c r="AB87" i="43" a="1"/>
  <c r="AB87" i="43"/>
  <c r="X85" i="43"/>
  <c r="Y85" i="43" a="1"/>
  <c r="Y85" i="43"/>
  <c r="AB85" i="43" a="1"/>
  <c r="AB85" i="43"/>
  <c r="X76" i="43"/>
  <c r="Y76" i="43" a="1"/>
  <c r="Y76" i="43"/>
  <c r="X149" i="43"/>
  <c r="Y149" i="43" a="1"/>
  <c r="Y149" i="43"/>
  <c r="AB149" i="43" a="1"/>
  <c r="AB149" i="43"/>
  <c r="X147" i="43"/>
  <c r="Y147" i="43" a="1"/>
  <c r="Y147" i="43"/>
  <c r="AB147" i="43" a="1"/>
  <c r="AB147" i="43"/>
  <c r="X145" i="43"/>
  <c r="Y145" i="43" a="1"/>
  <c r="Y145" i="43"/>
  <c r="AB145" i="43" a="1"/>
  <c r="AB145" i="43"/>
  <c r="X143" i="43"/>
  <c r="Y143" i="43" a="1"/>
  <c r="Y143" i="43"/>
  <c r="X131" i="43"/>
  <c r="Y131" i="43" a="1"/>
  <c r="Y131" i="43"/>
  <c r="AB131" i="43" a="1"/>
  <c r="AB131" i="43"/>
  <c r="X128" i="43"/>
  <c r="Y128" i="43" a="1"/>
  <c r="Y128" i="43"/>
  <c r="AB128" i="43" a="1"/>
  <c r="AB128" i="43"/>
  <c r="X115" i="43"/>
  <c r="Y115" i="43" a="1"/>
  <c r="Y115" i="43"/>
  <c r="X112" i="43"/>
  <c r="Y112" i="43" a="1"/>
  <c r="Y112" i="43"/>
  <c r="AB112" i="43" a="1"/>
  <c r="AB112" i="43"/>
  <c r="X99" i="43"/>
  <c r="Y99" i="43" a="1"/>
  <c r="Y99" i="43"/>
  <c r="X96" i="43"/>
  <c r="Y96" i="43" a="1"/>
  <c r="Y96" i="43"/>
  <c r="AB96" i="43" a="1"/>
  <c r="AB96" i="43"/>
  <c r="X83" i="43"/>
  <c r="Y83" i="43" a="1"/>
  <c r="Y83" i="43"/>
  <c r="AB83" i="43" a="1"/>
  <c r="AB83" i="43"/>
  <c r="X82" i="43"/>
  <c r="Y82" i="43" a="1"/>
  <c r="Y82" i="43"/>
  <c r="AB82" i="43" a="1"/>
  <c r="AB82" i="43"/>
  <c r="X79" i="43"/>
  <c r="Y79" i="43" a="1"/>
  <c r="Y79" i="43"/>
  <c r="AB79" i="43" a="1"/>
  <c r="AB79" i="43"/>
  <c r="X74" i="43"/>
  <c r="Y74" i="43" a="1"/>
  <c r="Y74" i="43"/>
  <c r="AB74" i="43" a="1"/>
  <c r="AB74" i="43"/>
  <c r="X50" i="43"/>
  <c r="Y50" i="43" a="1"/>
  <c r="Y50" i="43"/>
  <c r="AB50" i="43" a="1"/>
  <c r="AB50" i="43"/>
  <c r="X66" i="43"/>
  <c r="Y66" i="43" a="1"/>
  <c r="Y66" i="43"/>
  <c r="X58" i="43"/>
  <c r="Y58" i="43" a="1"/>
  <c r="Y58" i="43"/>
  <c r="AB58" i="43" a="1"/>
  <c r="AB58" i="43"/>
  <c r="X51" i="43"/>
  <c r="Y51" i="43" a="1"/>
  <c r="Y51" i="43"/>
  <c r="AB51" i="43" a="1"/>
  <c r="AB51" i="43"/>
  <c r="X25" i="43"/>
  <c r="Y25" i="43" a="1"/>
  <c r="Y25" i="43"/>
  <c r="AB25" i="43" a="1"/>
  <c r="AB25" i="43"/>
  <c r="X73" i="43"/>
  <c r="Y73" i="43" a="1"/>
  <c r="Y73" i="43"/>
  <c r="AB73" i="43" a="1"/>
  <c r="AB73" i="43"/>
  <c r="X71" i="43"/>
  <c r="Y71" i="43" a="1"/>
  <c r="Y71" i="43"/>
  <c r="AB71" i="43" a="1"/>
  <c r="AB71" i="43"/>
  <c r="X70" i="43"/>
  <c r="Y70" i="43" a="1"/>
  <c r="Y70" i="43"/>
  <c r="X69" i="43"/>
  <c r="Y69" i="43" a="1"/>
  <c r="Y69" i="43"/>
  <c r="AB69" i="43" a="1"/>
  <c r="AB69" i="43"/>
  <c r="X61" i="43"/>
  <c r="Y61" i="43" a="1"/>
  <c r="Y61" i="43"/>
  <c r="AB61" i="43" a="1"/>
  <c r="AB61" i="43"/>
  <c r="X46" i="43"/>
  <c r="Y46" i="43" a="1"/>
  <c r="Y46" i="43"/>
  <c r="AB46" i="43" a="1"/>
  <c r="AB46" i="43"/>
  <c r="X38" i="43"/>
  <c r="Y38" i="43" a="1"/>
  <c r="Y38" i="43"/>
  <c r="X49" i="43"/>
  <c r="Y49" i="43" a="1"/>
  <c r="Y49" i="43"/>
  <c r="AB49" i="43" a="1"/>
  <c r="AB49" i="43"/>
  <c r="X45" i="43"/>
  <c r="Y45" i="43" a="1"/>
  <c r="Y45" i="43"/>
  <c r="AB45" i="43" a="1"/>
  <c r="AB45" i="43"/>
  <c r="X37" i="43"/>
  <c r="Y37" i="43" a="1"/>
  <c r="Y37" i="43"/>
  <c r="X67" i="43"/>
  <c r="Y67" i="43" a="1"/>
  <c r="Y67" i="43"/>
  <c r="AB67" i="43" a="1"/>
  <c r="AB67" i="43"/>
  <c r="X59" i="43"/>
  <c r="Y59" i="43" a="1"/>
  <c r="Y59" i="43"/>
  <c r="AB59" i="43" a="1"/>
  <c r="AB59" i="43"/>
  <c r="X53" i="43"/>
  <c r="Y53" i="43" a="1"/>
  <c r="Y53" i="43"/>
  <c r="X52" i="43"/>
  <c r="Y52" i="43" a="1"/>
  <c r="Y52" i="43"/>
  <c r="X48" i="43"/>
  <c r="Y48" i="43" a="1"/>
  <c r="Y48" i="43"/>
  <c r="AB48" i="43" a="1"/>
  <c r="AB48" i="43"/>
  <c r="X40" i="43"/>
  <c r="Y40" i="43" a="1"/>
  <c r="Y40" i="43"/>
  <c r="AB40" i="43" a="1"/>
  <c r="AB40" i="43"/>
  <c r="X26" i="43"/>
  <c r="Y26" i="43" a="1"/>
  <c r="Y26" i="43"/>
  <c r="AB26" i="43" a="1"/>
  <c r="AB26" i="43"/>
  <c r="X23" i="43"/>
  <c r="Y23" i="43" a="1"/>
  <c r="Y23" i="43"/>
  <c r="AB23" i="43" a="1"/>
  <c r="AB23" i="43"/>
  <c r="X68" i="43"/>
  <c r="Y68" i="43" a="1"/>
  <c r="Y68" i="43"/>
  <c r="AB68" i="43" a="1"/>
  <c r="AB68" i="43"/>
  <c r="X65" i="43"/>
  <c r="Y65" i="43" a="1"/>
  <c r="Y65" i="43"/>
  <c r="AB65" i="43" a="1"/>
  <c r="AB65" i="43"/>
  <c r="X60" i="43"/>
  <c r="Y60" i="43" a="1"/>
  <c r="Y60" i="43"/>
  <c r="X57" i="43"/>
  <c r="Y57" i="43" a="1"/>
  <c r="Y57" i="43"/>
  <c r="AB57" i="43" a="1"/>
  <c r="AB57" i="43"/>
  <c r="X55" i="43"/>
  <c r="Y55" i="43" a="1"/>
  <c r="Y55" i="43"/>
  <c r="AB55" i="43" a="1"/>
  <c r="AB55" i="43"/>
  <c r="X34" i="43"/>
  <c r="Y34" i="43" a="1"/>
  <c r="Y34" i="43"/>
  <c r="X31" i="43"/>
  <c r="Y31" i="43" a="1"/>
  <c r="Y31" i="43"/>
  <c r="AB31" i="43" a="1"/>
  <c r="AB31" i="43"/>
  <c r="X27" i="43"/>
  <c r="Y27" i="43" a="1"/>
  <c r="Y27" i="43"/>
  <c r="AB27" i="43" a="1"/>
  <c r="AB27" i="43"/>
  <c r="X22" i="43"/>
  <c r="Y22" i="43" a="1"/>
  <c r="Y22" i="43"/>
  <c r="AB22" i="43" a="1"/>
  <c r="AB22" i="43"/>
  <c r="X19" i="43"/>
  <c r="Y19" i="43" a="1"/>
  <c r="Y19" i="43"/>
  <c r="AB19" i="43" a="1"/>
  <c r="AB19" i="43"/>
  <c r="X17" i="43"/>
  <c r="Y17" i="43" a="1"/>
  <c r="Y17" i="43"/>
  <c r="AB17" i="43" a="1"/>
  <c r="AB17" i="43"/>
  <c r="X15" i="43"/>
  <c r="Y15" i="43" a="1"/>
  <c r="Y15" i="43"/>
  <c r="AB15" i="43" a="1"/>
  <c r="AB15" i="43"/>
  <c r="X63" i="43"/>
  <c r="Y63" i="43" a="1"/>
  <c r="Y63" i="43"/>
  <c r="AB63" i="43" a="1"/>
  <c r="AB63" i="43"/>
  <c r="X56" i="43"/>
  <c r="Y56" i="43" a="1"/>
  <c r="Y56" i="43"/>
  <c r="AB56" i="43" a="1"/>
  <c r="AB56" i="43"/>
  <c r="X47" i="43"/>
  <c r="Y47" i="43" a="1"/>
  <c r="Y47" i="43"/>
  <c r="AB47" i="43" a="1"/>
  <c r="AB47" i="43"/>
  <c r="X42" i="43"/>
  <c r="Y42" i="43" a="1"/>
  <c r="Y42" i="43"/>
  <c r="X39" i="43"/>
  <c r="Y39" i="43" a="1"/>
  <c r="Y39" i="43"/>
  <c r="AB39" i="43" a="1"/>
  <c r="AB39" i="43"/>
  <c r="X33" i="43"/>
  <c r="Y33" i="43" a="1"/>
  <c r="Y33" i="43"/>
  <c r="AB33" i="43" a="1"/>
  <c r="AB33" i="43"/>
  <c r="X30" i="43"/>
  <c r="Y30" i="43" a="1"/>
  <c r="Y30" i="43"/>
  <c r="AB30" i="43" a="1"/>
  <c r="AB30" i="43"/>
  <c r="X28" i="43"/>
  <c r="Y28" i="43" a="1"/>
  <c r="Y28" i="43"/>
  <c r="AB28" i="43" a="1"/>
  <c r="AB28" i="43"/>
  <c r="X20" i="43"/>
  <c r="Y20" i="43" a="1"/>
  <c r="Y20" i="43"/>
  <c r="AB20" i="43" a="1"/>
  <c r="AB20" i="43"/>
  <c r="X43" i="43"/>
  <c r="Y43" i="43" a="1"/>
  <c r="Y43" i="43"/>
  <c r="AB43" i="43" a="1"/>
  <c r="AB43" i="43"/>
  <c r="X35" i="43"/>
  <c r="Y35" i="43" a="1"/>
  <c r="Y35" i="43"/>
  <c r="AB35" i="43" a="1"/>
  <c r="AB35" i="43"/>
  <c r="X24" i="43"/>
  <c r="Y24" i="43" a="1"/>
  <c r="Y24" i="43"/>
  <c r="AB24" i="43" a="1"/>
  <c r="AB24" i="43"/>
  <c r="X16" i="43"/>
  <c r="Y16" i="43" a="1"/>
  <c r="Y16" i="43"/>
  <c r="AB16" i="43" a="1"/>
  <c r="AB16" i="43"/>
  <c r="X12" i="43"/>
  <c r="Y12" i="43" a="1"/>
  <c r="Y12" i="43"/>
  <c r="AB12" i="43" a="1"/>
  <c r="AB12" i="43"/>
  <c r="AC12" i="43" a="1"/>
  <c r="AC12" i="43"/>
  <c r="F28" i="42" a="1"/>
  <c r="F28" i="42"/>
  <c r="E28" i="42" a="1"/>
  <c r="E28" i="42"/>
  <c r="C28" i="31"/>
  <c r="C252" i="36"/>
  <c r="F30" i="42" a="1"/>
  <c r="F30" i="42"/>
  <c r="E30" i="42" a="1"/>
  <c r="E30" i="42"/>
  <c r="C30" i="31"/>
  <c r="C282" i="36"/>
  <c r="F22" i="42" a="1"/>
  <c r="F22" i="42"/>
  <c r="E22" i="42" a="1"/>
  <c r="E22" i="42"/>
  <c r="C22" i="31"/>
  <c r="C162" i="36"/>
  <c r="F20" i="42" a="1"/>
  <c r="F20" i="42"/>
  <c r="E20" i="42" a="1"/>
  <c r="E20" i="42"/>
  <c r="C20" i="31"/>
  <c r="C132" i="36"/>
  <c r="F26" i="42" a="1"/>
  <c r="F26" i="42"/>
  <c r="E26" i="42" a="1"/>
  <c r="E26" i="42"/>
  <c r="C26" i="31"/>
  <c r="C222" i="36"/>
  <c r="F14" i="42" a="1"/>
  <c r="F14" i="42"/>
  <c r="E14" i="42" a="1"/>
  <c r="E14" i="42"/>
  <c r="C14" i="31"/>
  <c r="C42" i="36"/>
  <c r="F24" i="42" a="1"/>
  <c r="F24" i="42"/>
  <c r="E24" i="42" a="1"/>
  <c r="E24" i="42"/>
  <c r="C24" i="31"/>
  <c r="C192" i="36"/>
  <c r="F16" i="42" a="1"/>
  <c r="F16" i="42"/>
  <c r="E16" i="42" a="1"/>
  <c r="E16" i="42"/>
  <c r="C16" i="31"/>
  <c r="C72" i="36"/>
  <c r="E18" i="42" a="1"/>
  <c r="E18" i="42"/>
  <c r="C18" i="31"/>
  <c r="C102" i="36"/>
  <c r="E31" i="42" a="1"/>
  <c r="E31" i="42"/>
  <c r="C31" i="31"/>
  <c r="C297" i="36"/>
  <c r="E29" i="42" a="1"/>
  <c r="E29" i="42"/>
  <c r="C29" i="31"/>
  <c r="C267" i="36"/>
  <c r="E27" i="42" a="1"/>
  <c r="E27" i="42"/>
  <c r="C27" i="31"/>
  <c r="C237" i="36"/>
  <c r="E25" i="42" a="1"/>
  <c r="E25" i="42"/>
  <c r="C25" i="31"/>
  <c r="C207" i="36"/>
  <c r="E23" i="42" a="1"/>
  <c r="E23" i="42"/>
  <c r="C23" i="31"/>
  <c r="C177" i="36"/>
  <c r="E21" i="42" a="1"/>
  <c r="E21" i="42"/>
  <c r="C21" i="31"/>
  <c r="C147" i="36"/>
  <c r="E19" i="42" a="1"/>
  <c r="E19" i="42"/>
  <c r="C19" i="31"/>
  <c r="C117" i="36"/>
  <c r="E17" i="42" a="1"/>
  <c r="E17" i="42"/>
  <c r="C17" i="31"/>
  <c r="C87" i="36"/>
  <c r="E15" i="42" a="1"/>
  <c r="E15" i="42"/>
  <c r="C15" i="31"/>
  <c r="C57" i="36"/>
  <c r="E13" i="42" a="1"/>
  <c r="E13" i="42"/>
  <c r="C13" i="31"/>
  <c r="C27" i="36"/>
  <c r="AB84" i="43" a="1"/>
  <c r="AB84" i="43"/>
  <c r="AD84" i="43" a="1"/>
  <c r="AD84" i="43"/>
  <c r="AB276" i="43" a="1"/>
  <c r="AB276" i="43"/>
  <c r="AC276" i="43" a="1"/>
  <c r="AC276" i="43"/>
  <c r="AB216" i="43" a="1"/>
  <c r="AB216" i="43"/>
  <c r="AC216" i="43" a="1"/>
  <c r="AC216" i="43"/>
  <c r="AB305" i="43" a="1"/>
  <c r="AB305" i="43"/>
  <c r="AD305" i="43" a="1"/>
  <c r="AD305" i="43"/>
  <c r="AC222" i="43" a="1"/>
  <c r="AC222" i="43"/>
  <c r="AE222" i="43"/>
  <c r="AF222" i="43" a="1"/>
  <c r="AF222" i="43"/>
  <c r="AB284" i="43" a="1"/>
  <c r="AB284" i="43"/>
  <c r="AC284" i="43" a="1"/>
  <c r="AC284" i="43"/>
  <c r="AB261" i="43" a="1"/>
  <c r="AB261" i="43"/>
  <c r="AC261" i="43" a="1"/>
  <c r="AC261" i="43"/>
  <c r="AB38" i="43" a="1"/>
  <c r="AB38" i="43"/>
  <c r="AD38" i="43" a="1"/>
  <c r="AD38" i="43"/>
  <c r="AB113" i="43" a="1"/>
  <c r="AB113" i="43"/>
  <c r="AC113" i="43" a="1"/>
  <c r="AC113" i="43"/>
  <c r="AD69" i="43" a="1"/>
  <c r="AD69" i="43"/>
  <c r="AB185" i="43" a="1"/>
  <c r="AB185" i="43"/>
  <c r="AC185" i="43" a="1"/>
  <c r="AC185" i="43"/>
  <c r="AB218" i="43" a="1"/>
  <c r="AB218" i="43"/>
  <c r="AC218" i="43" a="1"/>
  <c r="AC218" i="43"/>
  <c r="AD311" i="43" a="1"/>
  <c r="AD311" i="43"/>
  <c r="AC74" i="43" a="1"/>
  <c r="AC74" i="43"/>
  <c r="AC249" i="43" a="1"/>
  <c r="AC249" i="43"/>
  <c r="AC302" i="43" a="1"/>
  <c r="AC302" i="43"/>
  <c r="AD105" i="43" a="1"/>
  <c r="AD105" i="43"/>
  <c r="AB310" i="43" a="1"/>
  <c r="AB310" i="43"/>
  <c r="AC310" i="43" a="1"/>
  <c r="AC310" i="43"/>
  <c r="AB135" i="43" a="1"/>
  <c r="AB135" i="43"/>
  <c r="AD135" i="43" a="1"/>
  <c r="AD135" i="43"/>
  <c r="AB199" i="43" a="1"/>
  <c r="AB199" i="43"/>
  <c r="AC199" i="43" a="1"/>
  <c r="AC199" i="43"/>
  <c r="AB257" i="43" a="1"/>
  <c r="AB257" i="43"/>
  <c r="AC257" i="43" a="1"/>
  <c r="AC257" i="43"/>
  <c r="AB162" i="43" a="1"/>
  <c r="AB162" i="43"/>
  <c r="AD162" i="43" a="1"/>
  <c r="AD162" i="43"/>
  <c r="AC90" i="43" a="1"/>
  <c r="AC90" i="43"/>
  <c r="AD172" i="43" a="1"/>
  <c r="AD172" i="43"/>
  <c r="AC233" i="43" a="1"/>
  <c r="AC233" i="43"/>
  <c r="AB52" i="43" a="1"/>
  <c r="AB52" i="43"/>
  <c r="AD52" i="43" a="1"/>
  <c r="AD52" i="43"/>
  <c r="AB221" i="43" a="1"/>
  <c r="AB221" i="43"/>
  <c r="AC221" i="43" a="1"/>
  <c r="AC221" i="43"/>
  <c r="AB254" i="43" a="1"/>
  <c r="AB254" i="43"/>
  <c r="AC254" i="43" a="1"/>
  <c r="AC254" i="43"/>
  <c r="AB143" i="43" a="1"/>
  <c r="AB143" i="43"/>
  <c r="AD143" i="43" a="1"/>
  <c r="AD143" i="43"/>
  <c r="AB184" i="43" a="1"/>
  <c r="AB184" i="43"/>
  <c r="AC184" i="43" a="1"/>
  <c r="AC184" i="43"/>
  <c r="AB201" i="43" a="1"/>
  <c r="AB201" i="43"/>
  <c r="AC201" i="43" a="1"/>
  <c r="AC201" i="43"/>
  <c r="AB34" i="43" a="1"/>
  <c r="AB34" i="43"/>
  <c r="AC34" i="43" a="1"/>
  <c r="AC34" i="43"/>
  <c r="AB298" i="43" a="1"/>
  <c r="AB298" i="43"/>
  <c r="AC298" i="43" a="1"/>
  <c r="AC298" i="43"/>
  <c r="AC126" i="43" a="1"/>
  <c r="AC126" i="43"/>
  <c r="AC156" i="43" a="1"/>
  <c r="AC156" i="43"/>
  <c r="AD174" i="43" a="1"/>
  <c r="AD174" i="43"/>
  <c r="AC94" i="43" a="1"/>
  <c r="AC94" i="43"/>
  <c r="AB60" i="43" a="1"/>
  <c r="AB60" i="43"/>
  <c r="AC60" i="43" a="1"/>
  <c r="AC60" i="43"/>
  <c r="AB124" i="43" a="1"/>
  <c r="AB124" i="43"/>
  <c r="AD124" i="43" a="1"/>
  <c r="AD124" i="43"/>
  <c r="AB37" i="43" a="1"/>
  <c r="AB37" i="43"/>
  <c r="AC37" i="43" a="1"/>
  <c r="AC37" i="43"/>
  <c r="AB293" i="43" a="1"/>
  <c r="AB293" i="43"/>
  <c r="AC293" i="43" a="1"/>
  <c r="AC293" i="43"/>
  <c r="AB70" i="43" a="1"/>
  <c r="AB70" i="43"/>
  <c r="AD70" i="43" a="1"/>
  <c r="AD70" i="43"/>
  <c r="AB262" i="43" a="1"/>
  <c r="AB262" i="43"/>
  <c r="AC262" i="43" a="1"/>
  <c r="AC262" i="43"/>
  <c r="AB151" i="43" a="1"/>
  <c r="AB151" i="43"/>
  <c r="AD151" i="43" a="1"/>
  <c r="AD151" i="43"/>
  <c r="AB273" i="43" a="1"/>
  <c r="AB273" i="43"/>
  <c r="AC273" i="43" a="1"/>
  <c r="AC273" i="43"/>
  <c r="AD120" i="43" a="1"/>
  <c r="AD120" i="43"/>
  <c r="AD299" i="43" a="1"/>
  <c r="AD299" i="43"/>
  <c r="AD41" i="43" a="1"/>
  <c r="AD41" i="43"/>
  <c r="AC236" i="43" a="1"/>
  <c r="AC236" i="43"/>
  <c r="AC102" i="43" a="1"/>
  <c r="AC102" i="43"/>
  <c r="AE102" i="43"/>
  <c r="AF102" i="43" a="1"/>
  <c r="AF102" i="43"/>
  <c r="AC182" i="43" a="1"/>
  <c r="AC182" i="43"/>
  <c r="AB132" i="43" a="1"/>
  <c r="AB132" i="43"/>
  <c r="AD132" i="43" a="1"/>
  <c r="AD132" i="43"/>
  <c r="AB260" i="43" a="1"/>
  <c r="AB260" i="43"/>
  <c r="AC260" i="43" a="1"/>
  <c r="AC260" i="43"/>
  <c r="AB237" i="43" a="1"/>
  <c r="AB237" i="43"/>
  <c r="AC237" i="43" a="1"/>
  <c r="AC237" i="43"/>
  <c r="AE237" i="43"/>
  <c r="AF237" i="43" a="1"/>
  <c r="AF237" i="43"/>
  <c r="AB99" i="43" a="1"/>
  <c r="AB99" i="43"/>
  <c r="AD99" i="43" a="1"/>
  <c r="AD99" i="43"/>
  <c r="AB243" i="43" a="1"/>
  <c r="AB243" i="43"/>
  <c r="AC243" i="43" a="1"/>
  <c r="AC243" i="43"/>
  <c r="AB72" i="43" a="1"/>
  <c r="AB72" i="43"/>
  <c r="AC72" i="43" a="1"/>
  <c r="AC72" i="43"/>
  <c r="AE72" i="43"/>
  <c r="AF72" i="43" a="1"/>
  <c r="AF72" i="43"/>
  <c r="AB200" i="43" a="1"/>
  <c r="AB200" i="43"/>
  <c r="AC200" i="43" a="1"/>
  <c r="AC200" i="43"/>
  <c r="AB307" i="43" a="1"/>
  <c r="AB307" i="43"/>
  <c r="AC307" i="43" a="1"/>
  <c r="AC307" i="43"/>
  <c r="AB281" i="43" a="1"/>
  <c r="AB281" i="43"/>
  <c r="AC281" i="43" a="1"/>
  <c r="AC281" i="43"/>
  <c r="AB186" i="43" a="1"/>
  <c r="AB186" i="43"/>
  <c r="AC186" i="43" a="1"/>
  <c r="AC186" i="43"/>
  <c r="AB250" i="43" a="1"/>
  <c r="AB250" i="43"/>
  <c r="AD250" i="43" a="1"/>
  <c r="AD250" i="43"/>
  <c r="AB211" i="43" a="1"/>
  <c r="AB211" i="43"/>
  <c r="AC211" i="43" a="1"/>
  <c r="AC211" i="43"/>
  <c r="AD56" i="43" a="1"/>
  <c r="AD56" i="43"/>
  <c r="AC51" i="43" a="1"/>
  <c r="AC51" i="43"/>
  <c r="AD62" i="43" a="1"/>
  <c r="AD62" i="43"/>
  <c r="AD138" i="43" a="1"/>
  <c r="AD138" i="43"/>
  <c r="AC244" i="43" a="1"/>
  <c r="AC244" i="43"/>
  <c r="AD118" i="43" a="1"/>
  <c r="AD118" i="43"/>
  <c r="AD159" i="43" a="1"/>
  <c r="AD159" i="43"/>
  <c r="AB76" i="43" a="1"/>
  <c r="AB76" i="43"/>
  <c r="AC76" i="43" a="1"/>
  <c r="AC76" i="43"/>
  <c r="AB204" i="43" a="1"/>
  <c r="AB204" i="43"/>
  <c r="AC204" i="43" a="1"/>
  <c r="AC204" i="43"/>
  <c r="AB53" i="43" a="1"/>
  <c r="AB53" i="43"/>
  <c r="AD53" i="43" a="1"/>
  <c r="AD53" i="43"/>
  <c r="AB117" i="43" a="1"/>
  <c r="AB117" i="43"/>
  <c r="AC117" i="43" a="1"/>
  <c r="AC117" i="43"/>
  <c r="AE117" i="43"/>
  <c r="AF117" i="43" a="1"/>
  <c r="AF117" i="43"/>
  <c r="AG117" i="43"/>
  <c r="AB278" i="43" a="1"/>
  <c r="AB278" i="43"/>
  <c r="AC278" i="43" a="1"/>
  <c r="AC278" i="43"/>
  <c r="AB295" i="43" a="1"/>
  <c r="AB295" i="43"/>
  <c r="AC295" i="43" a="1"/>
  <c r="AC295" i="43"/>
  <c r="AB115" i="43" a="1"/>
  <c r="AB115" i="43"/>
  <c r="AD115" i="43" a="1"/>
  <c r="AD115" i="43"/>
  <c r="AB259" i="43" a="1"/>
  <c r="AB259" i="43"/>
  <c r="AC259" i="43" a="1"/>
  <c r="AC259" i="43"/>
  <c r="AB97" i="43" a="1"/>
  <c r="AB97" i="43"/>
  <c r="AC97" i="43" a="1"/>
  <c r="AC97" i="43"/>
  <c r="AB225" i="43" a="1"/>
  <c r="AB225" i="43"/>
  <c r="AD225" i="43" a="1"/>
  <c r="AD225" i="43"/>
  <c r="AB66" i="43" a="1"/>
  <c r="AB66" i="43"/>
  <c r="AC66" i="43" a="1"/>
  <c r="AC66" i="43"/>
  <c r="AB130" i="43" a="1"/>
  <c r="AB130" i="43"/>
  <c r="AD130" i="43" a="1"/>
  <c r="AD130" i="43"/>
  <c r="AD18" i="43" a="1"/>
  <c r="AD18" i="43"/>
  <c r="AB42" i="43" a="1"/>
  <c r="AB42" i="43"/>
  <c r="AD42" i="43" a="1"/>
  <c r="AD42" i="43"/>
  <c r="AB297" i="43" a="1"/>
  <c r="AB297" i="43"/>
  <c r="AC297" i="43" a="1"/>
  <c r="AC297" i="43"/>
  <c r="AB14" i="43" a="1"/>
  <c r="AB14" i="43"/>
  <c r="AD14" i="43" a="1"/>
  <c r="AD14" i="43"/>
  <c r="C177" i="43"/>
  <c r="C23" i="45"/>
  <c r="C162" i="43"/>
  <c r="C22" i="45"/>
  <c r="C87" i="43"/>
  <c r="C17" i="45"/>
  <c r="C207" i="43"/>
  <c r="C25" i="45"/>
  <c r="C102" i="43"/>
  <c r="C18" i="45"/>
  <c r="C42" i="43"/>
  <c r="C14" i="45"/>
  <c r="C282" i="43"/>
  <c r="C30" i="45"/>
  <c r="C27" i="43"/>
  <c r="C13" i="45"/>
  <c r="C132" i="43"/>
  <c r="C20" i="45"/>
  <c r="C57" i="43"/>
  <c r="C15" i="45"/>
  <c r="C297" i="43"/>
  <c r="C31" i="45"/>
  <c r="C117" i="43"/>
  <c r="C19" i="45"/>
  <c r="C237" i="43"/>
  <c r="C27" i="45"/>
  <c r="C252" i="43"/>
  <c r="C28" i="45"/>
  <c r="C222" i="43"/>
  <c r="C26" i="45"/>
  <c r="C147" i="43"/>
  <c r="C21" i="45"/>
  <c r="C267" i="43"/>
  <c r="C29" i="45"/>
  <c r="C72" i="43"/>
  <c r="C16" i="45"/>
  <c r="C192" i="43"/>
  <c r="C24" i="45"/>
  <c r="AC62" i="43" a="1"/>
  <c r="AC62" i="43"/>
  <c r="AC299" i="43" a="1"/>
  <c r="AC299" i="43"/>
  <c r="AC122" i="43" a="1"/>
  <c r="AC122" i="43"/>
  <c r="AD122" i="43" a="1"/>
  <c r="AD122" i="43"/>
  <c r="AD102" i="43" a="1"/>
  <c r="AD102" i="43"/>
  <c r="AC296" i="43" a="1"/>
  <c r="AC296" i="43"/>
  <c r="AD296" i="43" a="1"/>
  <c r="AD296" i="43"/>
  <c r="AD258" i="43" a="1"/>
  <c r="AD258" i="43"/>
  <c r="AC258" i="43" a="1"/>
  <c r="AC258" i="43"/>
  <c r="AC209" i="43" a="1"/>
  <c r="AC209" i="43"/>
  <c r="AD209" i="43" a="1"/>
  <c r="AD209" i="43"/>
  <c r="AC188" i="43" a="1"/>
  <c r="AC188" i="43"/>
  <c r="AD188" i="43" a="1"/>
  <c r="AD188" i="43"/>
  <c r="AD173" i="43" a="1"/>
  <c r="AD173" i="43"/>
  <c r="AC173" i="43" a="1"/>
  <c r="AC173" i="43"/>
  <c r="AD306" i="43" a="1"/>
  <c r="AD306" i="43"/>
  <c r="AC306" i="43" a="1"/>
  <c r="AC306" i="43"/>
  <c r="AC54" i="43" a="1"/>
  <c r="AC54" i="43"/>
  <c r="AD54" i="43" a="1"/>
  <c r="AD54" i="43"/>
  <c r="AD150" i="43" a="1"/>
  <c r="AD150" i="43"/>
  <c r="AC162" i="43" a="1"/>
  <c r="AC162" i="43"/>
  <c r="AE162" i="43"/>
  <c r="AF162" i="43" a="1"/>
  <c r="AF162" i="43"/>
  <c r="AG162" i="43"/>
  <c r="AD242" i="43" a="1"/>
  <c r="AD242" i="43"/>
  <c r="AC242" i="43" a="1"/>
  <c r="AC242" i="43"/>
  <c r="AD80" i="43" a="1"/>
  <c r="AD80" i="43"/>
  <c r="AC80" i="43" a="1"/>
  <c r="AC80" i="43"/>
  <c r="AD85" i="43" a="1"/>
  <c r="AD85" i="43"/>
  <c r="AC85" i="43" a="1"/>
  <c r="AC85" i="43"/>
  <c r="AC212" i="43" a="1"/>
  <c r="AC212" i="43"/>
  <c r="AD212" i="43" a="1"/>
  <c r="AD212" i="43"/>
  <c r="AD64" i="43" a="1"/>
  <c r="AD64" i="43"/>
  <c r="AC64" i="43" a="1"/>
  <c r="AC64" i="43"/>
  <c r="AC18" i="43" a="1"/>
  <c r="AC18" i="43"/>
  <c r="AC105" i="43" a="1"/>
  <c r="AC105" i="43"/>
  <c r="AD113" i="43" a="1"/>
  <c r="AD113" i="43"/>
  <c r="AD182" i="43" a="1"/>
  <c r="AD182" i="43"/>
  <c r="AD126" i="43" a="1"/>
  <c r="AD126" i="43"/>
  <c r="AD302" i="43" a="1"/>
  <c r="AD302" i="43"/>
  <c r="AC292" i="43" a="1"/>
  <c r="AC292" i="43"/>
  <c r="AD292" i="43" a="1"/>
  <c r="AD292" i="43"/>
  <c r="AD98" i="43" a="1"/>
  <c r="AD98" i="43"/>
  <c r="AC98" i="43" a="1"/>
  <c r="AC98" i="43"/>
  <c r="AD178" i="43" a="1"/>
  <c r="AD178" i="43"/>
  <c r="AC178" i="43" a="1"/>
  <c r="AC178" i="43"/>
  <c r="AD270" i="43" a="1"/>
  <c r="AD270" i="43"/>
  <c r="AC270" i="43" a="1"/>
  <c r="AC270" i="43"/>
  <c r="AC246" i="43" a="1"/>
  <c r="AC246" i="43"/>
  <c r="AD246" i="43" a="1"/>
  <c r="AD246" i="43"/>
  <c r="AC300" i="43" a="1"/>
  <c r="AC300" i="43"/>
  <c r="AD300" i="43" a="1"/>
  <c r="AD300" i="43"/>
  <c r="AD154" i="43" a="1"/>
  <c r="AD154" i="43"/>
  <c r="AC154" i="43" a="1"/>
  <c r="AC154" i="43"/>
  <c r="AD152" i="43" a="1"/>
  <c r="AD152" i="43"/>
  <c r="AC152" i="43" a="1"/>
  <c r="AC152" i="43"/>
  <c r="AC215" i="43" a="1"/>
  <c r="AC215" i="43"/>
  <c r="AD215" i="43" a="1"/>
  <c r="AD215" i="43"/>
  <c r="AD166" i="43" a="1"/>
  <c r="AD166" i="43"/>
  <c r="AC166" i="43" a="1"/>
  <c r="AC166" i="43"/>
  <c r="AD82" i="43" a="1"/>
  <c r="AD82" i="43"/>
  <c r="AC82" i="43" a="1"/>
  <c r="AC82" i="43"/>
  <c r="AC155" i="43" a="1"/>
  <c r="AC155" i="43"/>
  <c r="AD155" i="43" a="1"/>
  <c r="AD155" i="43"/>
  <c r="AC251" i="43" a="1"/>
  <c r="AC251" i="43"/>
  <c r="AD251" i="43" a="1"/>
  <c r="AD251" i="43"/>
  <c r="AC279" i="43" a="1"/>
  <c r="AC279" i="43"/>
  <c r="AD279" i="43" a="1"/>
  <c r="AD279" i="43"/>
  <c r="AC308" i="43" a="1"/>
  <c r="AC308" i="43"/>
  <c r="AD308" i="43" a="1"/>
  <c r="AD308" i="43"/>
  <c r="AD255" i="43" a="1"/>
  <c r="AD255" i="43"/>
  <c r="AC255" i="43" a="1"/>
  <c r="AC255" i="43"/>
  <c r="AD234" i="43" a="1"/>
  <c r="AD234" i="43"/>
  <c r="AC234" i="43" a="1"/>
  <c r="AC234" i="43"/>
  <c r="AD127" i="43" a="1"/>
  <c r="AD127" i="43"/>
  <c r="AC127" i="43" a="1"/>
  <c r="AC127" i="43"/>
  <c r="AC27" i="43" a="1"/>
  <c r="AC27" i="43"/>
  <c r="AD27" i="43" a="1"/>
  <c r="AD27" i="43"/>
  <c r="AC219" i="43" a="1"/>
  <c r="AC219" i="43"/>
  <c r="AD219" i="43" a="1"/>
  <c r="AD219" i="43"/>
  <c r="AC59" i="43" a="1"/>
  <c r="AC59" i="43"/>
  <c r="AD59" i="43" a="1"/>
  <c r="AD59" i="43"/>
  <c r="AD101" i="43" a="1"/>
  <c r="AD101" i="43"/>
  <c r="AC101" i="43" a="1"/>
  <c r="AC101" i="43"/>
  <c r="AD139" i="43" a="1"/>
  <c r="AD139" i="43"/>
  <c r="AC139" i="43" a="1"/>
  <c r="AC139" i="43"/>
  <c r="AD180" i="43" a="1"/>
  <c r="AD180" i="43"/>
  <c r="AC180" i="43" a="1"/>
  <c r="AC180" i="43"/>
  <c r="AC193" i="43" a="1"/>
  <c r="AC193" i="43"/>
  <c r="AD193" i="43" a="1"/>
  <c r="AD193" i="43"/>
  <c r="AC289" i="43" a="1"/>
  <c r="AC289" i="43"/>
  <c r="AD289" i="43" a="1"/>
  <c r="AD289" i="43"/>
  <c r="AD109" i="43" a="1"/>
  <c r="AD109" i="43"/>
  <c r="AC109" i="43" a="1"/>
  <c r="AC109" i="43"/>
  <c r="AC196" i="43" a="1"/>
  <c r="AC196" i="43"/>
  <c r="AD196" i="43" a="1"/>
  <c r="AD196" i="43"/>
  <c r="AD94" i="43" a="1"/>
  <c r="AD94" i="43"/>
  <c r="AC120" i="43" a="1"/>
  <c r="AC120" i="43"/>
  <c r="AC135" i="43" a="1"/>
  <c r="AC135" i="43"/>
  <c r="AD244" i="43" a="1"/>
  <c r="AD244" i="43"/>
  <c r="AC174" i="43" a="1"/>
  <c r="AC174" i="43"/>
  <c r="AD260" i="43" a="1"/>
  <c r="AD260" i="43"/>
  <c r="AD293" i="43" a="1"/>
  <c r="AD293" i="43"/>
  <c r="AC172" i="43" a="1"/>
  <c r="AC172" i="43"/>
  <c r="AC69" i="43" a="1"/>
  <c r="AC69" i="43"/>
  <c r="AD156" i="43" a="1"/>
  <c r="AD156" i="43"/>
  <c r="AC132" i="43" a="1"/>
  <c r="AC132" i="43"/>
  <c r="AE132" i="43"/>
  <c r="AF132" i="43" a="1"/>
  <c r="AF132" i="43"/>
  <c r="AG132" i="43"/>
  <c r="AD257" i="43" a="1"/>
  <c r="AD257" i="43"/>
  <c r="AD49" i="43" a="1"/>
  <c r="AD49" i="43"/>
  <c r="AC49" i="43" a="1"/>
  <c r="AC49" i="43"/>
  <c r="AD83" i="43" a="1"/>
  <c r="AD83" i="43"/>
  <c r="AC83" i="43" a="1"/>
  <c r="AC83" i="43"/>
  <c r="AD175" i="43" a="1"/>
  <c r="AD175" i="43"/>
  <c r="AC175" i="43" a="1"/>
  <c r="AC175" i="43"/>
  <c r="AC227" i="43" a="1"/>
  <c r="AC227" i="43"/>
  <c r="AD227" i="43" a="1"/>
  <c r="AD227" i="43"/>
  <c r="AC231" i="43" a="1"/>
  <c r="AC231" i="43"/>
  <c r="AD231" i="43" a="1"/>
  <c r="AD231" i="43"/>
  <c r="AD137" i="43" a="1"/>
  <c r="AD137" i="43"/>
  <c r="AC137" i="43" a="1"/>
  <c r="AC137" i="43"/>
  <c r="AD169" i="43" a="1"/>
  <c r="AD169" i="43"/>
  <c r="AC169" i="43" a="1"/>
  <c r="AC169" i="43"/>
  <c r="AD16" i="43" a="1"/>
  <c r="AD16" i="43"/>
  <c r="AC16" i="43" a="1"/>
  <c r="AC16" i="43"/>
  <c r="AD39" i="43" a="1"/>
  <c r="AD39" i="43"/>
  <c r="AC39" i="43" a="1"/>
  <c r="AC39" i="43"/>
  <c r="AD22" i="43" a="1"/>
  <c r="AD22" i="43"/>
  <c r="AC22" i="43" a="1"/>
  <c r="AC22" i="43"/>
  <c r="AC55" i="43" a="1"/>
  <c r="AC55" i="43"/>
  <c r="AD55" i="43" a="1"/>
  <c r="AD55" i="43"/>
  <c r="AC68" i="43" a="1"/>
  <c r="AC68" i="43"/>
  <c r="AD68" i="43" a="1"/>
  <c r="AD68" i="43"/>
  <c r="AD67" i="43" a="1"/>
  <c r="AD67" i="43"/>
  <c r="AC67" i="43" a="1"/>
  <c r="AC67" i="43"/>
  <c r="AD128" i="43" a="1"/>
  <c r="AD128" i="43"/>
  <c r="AC128" i="43" a="1"/>
  <c r="AC128" i="43"/>
  <c r="AC81" i="43" a="1"/>
  <c r="AC81" i="43"/>
  <c r="AD81" i="43" a="1"/>
  <c r="AD81" i="43"/>
  <c r="AC104" i="43" a="1"/>
  <c r="AC104" i="43"/>
  <c r="AD104" i="43" a="1"/>
  <c r="AD104" i="43"/>
  <c r="AC86" i="43" a="1"/>
  <c r="AC86" i="43"/>
  <c r="AD86" i="43" a="1"/>
  <c r="AD86" i="43"/>
  <c r="AC89" i="43" a="1"/>
  <c r="AC89" i="43"/>
  <c r="AD89" i="43" a="1"/>
  <c r="AD89" i="43"/>
  <c r="AC164" i="43" a="1"/>
  <c r="AC164" i="43"/>
  <c r="AD164" i="43" a="1"/>
  <c r="AD164" i="43"/>
  <c r="AC195" i="43" a="1"/>
  <c r="AC195" i="43"/>
  <c r="AD195" i="43" a="1"/>
  <c r="AD195" i="43"/>
  <c r="AC203" i="43" a="1"/>
  <c r="AC203" i="43"/>
  <c r="AD203" i="43" a="1"/>
  <c r="AD203" i="43"/>
  <c r="AD146" i="43" a="1"/>
  <c r="AD146" i="43"/>
  <c r="AC146" i="43" a="1"/>
  <c r="AC146" i="43"/>
  <c r="AD187" i="43" a="1"/>
  <c r="AD187" i="43"/>
  <c r="AC187" i="43" a="1"/>
  <c r="AC187" i="43"/>
  <c r="AC269" i="43" a="1"/>
  <c r="AC269" i="43"/>
  <c r="AD269" i="43" a="1"/>
  <c r="AD269" i="43"/>
  <c r="AC291" i="43" a="1"/>
  <c r="AC291" i="43"/>
  <c r="AD291" i="43" a="1"/>
  <c r="AD291" i="43"/>
  <c r="AC241" i="43" a="1"/>
  <c r="AC241" i="43"/>
  <c r="AD241" i="43" a="1"/>
  <c r="AD241" i="43"/>
  <c r="AC207" i="43" a="1"/>
  <c r="AC207" i="43"/>
  <c r="AE207" i="43"/>
  <c r="AF207" i="43" a="1"/>
  <c r="AF207" i="43"/>
  <c r="AG207" i="43"/>
  <c r="AD207" i="43" a="1"/>
  <c r="AD207" i="43"/>
  <c r="AC267" i="43" a="1"/>
  <c r="AC267" i="43"/>
  <c r="AE267" i="43"/>
  <c r="AF267" i="43" a="1"/>
  <c r="AF267" i="43"/>
  <c r="AG267" i="43"/>
  <c r="AD267" i="43" a="1"/>
  <c r="AD267" i="43"/>
  <c r="AC304" i="43" a="1"/>
  <c r="AC304" i="43"/>
  <c r="AD304" i="43" a="1"/>
  <c r="AD304" i="43"/>
  <c r="AD74" i="43" a="1"/>
  <c r="AD74" i="43"/>
  <c r="AC220" i="43" a="1"/>
  <c r="AC220" i="43"/>
  <c r="AD220" i="43" a="1"/>
  <c r="AD220" i="43"/>
  <c r="AD29" i="43" a="1"/>
  <c r="AD29" i="43"/>
  <c r="AC29" i="43" a="1"/>
  <c r="AC29" i="43"/>
  <c r="AC248" i="43" a="1"/>
  <c r="AC248" i="43"/>
  <c r="AD248" i="43" a="1"/>
  <c r="AD248" i="43"/>
  <c r="AC224" i="43" a="1"/>
  <c r="AC224" i="43"/>
  <c r="AD224" i="43" a="1"/>
  <c r="AD224" i="43"/>
  <c r="AC170" i="43" a="1"/>
  <c r="AC170" i="43"/>
  <c r="AD170" i="43" a="1"/>
  <c r="AD170" i="43"/>
  <c r="AD266" i="43" a="1"/>
  <c r="AD266" i="43"/>
  <c r="AC266" i="43" a="1"/>
  <c r="AC266" i="43"/>
  <c r="AD24" i="43" a="1"/>
  <c r="AD24" i="43"/>
  <c r="AC24" i="43" a="1"/>
  <c r="AC24" i="43"/>
  <c r="AD23" i="43" a="1"/>
  <c r="AD23" i="43"/>
  <c r="AC23" i="43" a="1"/>
  <c r="AC23" i="43"/>
  <c r="AC58" i="43" a="1"/>
  <c r="AC58" i="43"/>
  <c r="AD58" i="43" a="1"/>
  <c r="AD58" i="43"/>
  <c r="AC79" i="43" a="1"/>
  <c r="AC79" i="43"/>
  <c r="AD79" i="43" a="1"/>
  <c r="AD79" i="43"/>
  <c r="AD131" i="43" a="1"/>
  <c r="AD131" i="43"/>
  <c r="AC131" i="43" a="1"/>
  <c r="AC131" i="43"/>
  <c r="AC129" i="43" a="1"/>
  <c r="AC129" i="43"/>
  <c r="AD129" i="43" a="1"/>
  <c r="AD129" i="43"/>
  <c r="AD107" i="43" a="1"/>
  <c r="AD107" i="43"/>
  <c r="AC107" i="43" a="1"/>
  <c r="AC107" i="43"/>
  <c r="AD133" i="43" a="1"/>
  <c r="AD133" i="43"/>
  <c r="AC133" i="43" a="1"/>
  <c r="AC133" i="43"/>
  <c r="AD110" i="43" a="1"/>
  <c r="AD110" i="43"/>
  <c r="AC110" i="43" a="1"/>
  <c r="AC110" i="43"/>
  <c r="AD163" i="43" a="1"/>
  <c r="AD163" i="43"/>
  <c r="AC163" i="43" a="1"/>
  <c r="AC163" i="43"/>
  <c r="AD148" i="43" a="1"/>
  <c r="AD148" i="43"/>
  <c r="AC148" i="43" a="1"/>
  <c r="AC148" i="43"/>
  <c r="AC92" i="43" a="1"/>
  <c r="AC92" i="43"/>
  <c r="AD92" i="43" a="1"/>
  <c r="AD92" i="43"/>
  <c r="AD144" i="43" a="1"/>
  <c r="AD144" i="43"/>
  <c r="AC144" i="43" a="1"/>
  <c r="AC144" i="43"/>
  <c r="AD167" i="43" a="1"/>
  <c r="AD167" i="43"/>
  <c r="AC167" i="43" a="1"/>
  <c r="AC167" i="43"/>
  <c r="AC189" i="43" a="1"/>
  <c r="AC189" i="43"/>
  <c r="AD189" i="43" a="1"/>
  <c r="AD189" i="43"/>
  <c r="AC197" i="43" a="1"/>
  <c r="AC197" i="43"/>
  <c r="AD197" i="43" a="1"/>
  <c r="AD197" i="43"/>
  <c r="AC205" i="43" a="1"/>
  <c r="AC205" i="43"/>
  <c r="AD205" i="43" a="1"/>
  <c r="AD205" i="43"/>
  <c r="AC171" i="43" a="1"/>
  <c r="AC171" i="43"/>
  <c r="AD171" i="43" a="1"/>
  <c r="AD171" i="43"/>
  <c r="AC275" i="43" a="1"/>
  <c r="AC275" i="43"/>
  <c r="AD275" i="43" a="1"/>
  <c r="AD275" i="43"/>
  <c r="AC286" i="43" a="1"/>
  <c r="AC286" i="43"/>
  <c r="AD286" i="43" a="1"/>
  <c r="AD286" i="43"/>
  <c r="AC301" i="43" a="1"/>
  <c r="AC301" i="43"/>
  <c r="AD301" i="43" a="1"/>
  <c r="AD301" i="43"/>
  <c r="AC229" i="43" a="1"/>
  <c r="AC229" i="43"/>
  <c r="AD229" i="43" a="1"/>
  <c r="AD229" i="43"/>
  <c r="AC280" i="43" a="1"/>
  <c r="AC280" i="43"/>
  <c r="AD280" i="43" a="1"/>
  <c r="AD280" i="43"/>
  <c r="AD247" i="43" a="1"/>
  <c r="AD247" i="43"/>
  <c r="AC247" i="43" a="1"/>
  <c r="AC247" i="43"/>
  <c r="AD282" i="43" a="1"/>
  <c r="AD282" i="43"/>
  <c r="AC282" i="43" a="1"/>
  <c r="AC282" i="43"/>
  <c r="AE282" i="43"/>
  <c r="AF282" i="43" a="1"/>
  <c r="AF282" i="43"/>
  <c r="AG282" i="43"/>
  <c r="AD290" i="43" a="1"/>
  <c r="AD290" i="43"/>
  <c r="AC290" i="43" a="1"/>
  <c r="AC290" i="43"/>
  <c r="AD51" i="43" a="1"/>
  <c r="AD51" i="43"/>
  <c r="AC99" i="43" a="1"/>
  <c r="AC99" i="43"/>
  <c r="AD97" i="43" a="1"/>
  <c r="AD97" i="43"/>
  <c r="AD13" i="43" a="1"/>
  <c r="AD13" i="43"/>
  <c r="AC13" i="43" a="1"/>
  <c r="AC13" i="43"/>
  <c r="AD158" i="43" a="1"/>
  <c r="AD158" i="43"/>
  <c r="AC158" i="43" a="1"/>
  <c r="AC158" i="43"/>
  <c r="AC198" i="43" a="1"/>
  <c r="AC198" i="43"/>
  <c r="AD198" i="43" a="1"/>
  <c r="AD198" i="43"/>
  <c r="AD309" i="43" a="1"/>
  <c r="AD309" i="43"/>
  <c r="AC309" i="43" a="1"/>
  <c r="AC309" i="43"/>
  <c r="AC268" i="43" a="1"/>
  <c r="AC268" i="43"/>
  <c r="AD268" i="43" a="1"/>
  <c r="AD268" i="43"/>
  <c r="AC294" i="43" a="1"/>
  <c r="AC294" i="43"/>
  <c r="AD294" i="43" a="1"/>
  <c r="AD294" i="43"/>
  <c r="AC264" i="43" a="1"/>
  <c r="AC264" i="43"/>
  <c r="AD264" i="43" a="1"/>
  <c r="AD264" i="43"/>
  <c r="AC208" i="43" a="1"/>
  <c r="AC208" i="43"/>
  <c r="AD208" i="43" a="1"/>
  <c r="AD208" i="43"/>
  <c r="AC228" i="43" a="1"/>
  <c r="AC228" i="43"/>
  <c r="AD228" i="43" a="1"/>
  <c r="AD228" i="43"/>
  <c r="AC230" i="43" a="1"/>
  <c r="AC230" i="43"/>
  <c r="AD230" i="43" a="1"/>
  <c r="AD230" i="43"/>
  <c r="AC65" i="43" a="1"/>
  <c r="AC65" i="43"/>
  <c r="AD65" i="43" a="1"/>
  <c r="AD65" i="43"/>
  <c r="AD25" i="43" a="1"/>
  <c r="AD25" i="43"/>
  <c r="AC25" i="43" a="1"/>
  <c r="AC25" i="43"/>
  <c r="AD142" i="43" a="1"/>
  <c r="AD142" i="43"/>
  <c r="AC142" i="43" a="1"/>
  <c r="AC142" i="43"/>
  <c r="AD179" i="43" a="1"/>
  <c r="AD179" i="43"/>
  <c r="AC179" i="43" a="1"/>
  <c r="AC179" i="43"/>
  <c r="AD245" i="43" a="1"/>
  <c r="AD245" i="43"/>
  <c r="AC245" i="43" a="1"/>
  <c r="AC245" i="43"/>
  <c r="AC285" i="43" a="1"/>
  <c r="AC285" i="43"/>
  <c r="AD285" i="43" a="1"/>
  <c r="AD285" i="43"/>
  <c r="AC56" i="43" a="1"/>
  <c r="AC56" i="43"/>
  <c r="AC252" i="43" a="1"/>
  <c r="AC252" i="43"/>
  <c r="AE252" i="43"/>
  <c r="AF252" i="43" a="1"/>
  <c r="AF252" i="43"/>
  <c r="AG252" i="43"/>
  <c r="AD252" i="43" a="1"/>
  <c r="AD252" i="43"/>
  <c r="AC274" i="43" a="1"/>
  <c r="AC274" i="43"/>
  <c r="AD274" i="43" a="1"/>
  <c r="AD274" i="43"/>
  <c r="AD20" i="43" a="1"/>
  <c r="AD20" i="43"/>
  <c r="AC20" i="43" a="1"/>
  <c r="AC20" i="43"/>
  <c r="AC63" i="43" a="1"/>
  <c r="AC63" i="43"/>
  <c r="AD63" i="43" a="1"/>
  <c r="AD63" i="43"/>
  <c r="AD48" i="43" a="1"/>
  <c r="AD48" i="43"/>
  <c r="AC48" i="43" a="1"/>
  <c r="AC48" i="43"/>
  <c r="AD96" i="43" a="1"/>
  <c r="AD96" i="43"/>
  <c r="AC96" i="43" a="1"/>
  <c r="AC96" i="43"/>
  <c r="AD147" i="43" a="1"/>
  <c r="AD147" i="43"/>
  <c r="AC147" i="43" a="1"/>
  <c r="AC147" i="43"/>
  <c r="AE147" i="43"/>
  <c r="AF147" i="43" a="1"/>
  <c r="AF147" i="43"/>
  <c r="AG147" i="43"/>
  <c r="AD87" i="43" a="1"/>
  <c r="AD87" i="43"/>
  <c r="AC87" i="43" a="1"/>
  <c r="AC87" i="43"/>
  <c r="AE87" i="43"/>
  <c r="AF87" i="43" a="1"/>
  <c r="AF87" i="43"/>
  <c r="AG87" i="43"/>
  <c r="AD100" i="43" a="1"/>
  <c r="AD100" i="43"/>
  <c r="AC100" i="43" a="1"/>
  <c r="AC100" i="43"/>
  <c r="AD119" i="43" a="1"/>
  <c r="AD119" i="43"/>
  <c r="AC119" i="43" a="1"/>
  <c r="AC119" i="43"/>
  <c r="AD123" i="43" a="1"/>
  <c r="AD123" i="43"/>
  <c r="AC123" i="43" a="1"/>
  <c r="AC123" i="43"/>
  <c r="AC160" i="43" a="1"/>
  <c r="AC160" i="43"/>
  <c r="AD160" i="43" a="1"/>
  <c r="AD160" i="43"/>
  <c r="AD111" i="43" a="1"/>
  <c r="AD111" i="43"/>
  <c r="AC111" i="43" a="1"/>
  <c r="AC111" i="43"/>
  <c r="AD140" i="43" a="1"/>
  <c r="AD140" i="43"/>
  <c r="AC140" i="43" a="1"/>
  <c r="AC140" i="43"/>
  <c r="AC183" i="43" a="1"/>
  <c r="AC183" i="43"/>
  <c r="AD183" i="43" a="1"/>
  <c r="AD183" i="43"/>
  <c r="AD75" i="43" a="1"/>
  <c r="AD75" i="43"/>
  <c r="AC75" i="43" a="1"/>
  <c r="AC75" i="43"/>
  <c r="AD168" i="43" a="1"/>
  <c r="AD168" i="43"/>
  <c r="AC168" i="43" a="1"/>
  <c r="AC168" i="43"/>
  <c r="AC214" i="43" a="1"/>
  <c r="AC214" i="43"/>
  <c r="AD214" i="43" a="1"/>
  <c r="AD214" i="43"/>
  <c r="AC235" i="43" a="1"/>
  <c r="AC235" i="43"/>
  <c r="AD235" i="43" a="1"/>
  <c r="AD235" i="43"/>
  <c r="AC283" i="43" a="1"/>
  <c r="AC283" i="43"/>
  <c r="AD283" i="43" a="1"/>
  <c r="AD283" i="43"/>
  <c r="AC253" i="43" a="1"/>
  <c r="AC253" i="43"/>
  <c r="AD253" i="43" a="1"/>
  <c r="AD253" i="43"/>
  <c r="AD277" i="43" a="1"/>
  <c r="AD277" i="43"/>
  <c r="AC277" i="43" a="1"/>
  <c r="AC277" i="43"/>
  <c r="AC239" i="43" a="1"/>
  <c r="AC239" i="43"/>
  <c r="AD239" i="43" a="1"/>
  <c r="AD239" i="43"/>
  <c r="AC287" i="43" a="1"/>
  <c r="AC287" i="43"/>
  <c r="AD287" i="43" a="1"/>
  <c r="AD287" i="43"/>
  <c r="AC190" i="43" a="1"/>
  <c r="AC190" i="43"/>
  <c r="AD190" i="43" a="1"/>
  <c r="AD190" i="43"/>
  <c r="AC194" i="43" a="1"/>
  <c r="AC194" i="43"/>
  <c r="AD194" i="43" a="1"/>
  <c r="AD194" i="43"/>
  <c r="AC192" i="43" a="1"/>
  <c r="AC192" i="43"/>
  <c r="AE192" i="43"/>
  <c r="AF192" i="43" a="1"/>
  <c r="AF192" i="43"/>
  <c r="AG192" i="43"/>
  <c r="AD192" i="43" a="1"/>
  <c r="AD192" i="43"/>
  <c r="AC202" i="43" a="1"/>
  <c r="AC202" i="43"/>
  <c r="AD202" i="43" a="1"/>
  <c r="AD202" i="43"/>
  <c r="AC265" i="43" a="1"/>
  <c r="AC265" i="43"/>
  <c r="AD265" i="43" a="1"/>
  <c r="AD265" i="43"/>
  <c r="AD238" i="43" a="1"/>
  <c r="AD238" i="43"/>
  <c r="AC238" i="43" a="1"/>
  <c r="AC238" i="43"/>
  <c r="AC217" i="43" a="1"/>
  <c r="AC217" i="43"/>
  <c r="AD217" i="43" a="1"/>
  <c r="AD217" i="43"/>
  <c r="AD28" i="43" a="1"/>
  <c r="AD28" i="43"/>
  <c r="AC28" i="43" a="1"/>
  <c r="AC28" i="43"/>
  <c r="AC71" i="43" a="1"/>
  <c r="AC71" i="43"/>
  <c r="AD71" i="43" a="1"/>
  <c r="AD71" i="43"/>
  <c r="AD149" i="43" a="1"/>
  <c r="AD149" i="43"/>
  <c r="AC149" i="43" a="1"/>
  <c r="AC149" i="43"/>
  <c r="AD30" i="43" a="1"/>
  <c r="AD30" i="43"/>
  <c r="AC30" i="43" a="1"/>
  <c r="AC30" i="43"/>
  <c r="AD47" i="43" a="1"/>
  <c r="AD47" i="43"/>
  <c r="AC47" i="43" a="1"/>
  <c r="AC47" i="43"/>
  <c r="AD31" i="43" a="1"/>
  <c r="AD31" i="43"/>
  <c r="AC31" i="43" a="1"/>
  <c r="AC31" i="43"/>
  <c r="AD26" i="43" a="1"/>
  <c r="AD26" i="43"/>
  <c r="AC26" i="43" a="1"/>
  <c r="AC26" i="43"/>
  <c r="AD45" i="43" a="1"/>
  <c r="AD45" i="43"/>
  <c r="AC45" i="43" a="1"/>
  <c r="AC45" i="43"/>
  <c r="AC61" i="43" a="1"/>
  <c r="AC61" i="43"/>
  <c r="AD61" i="43" a="1"/>
  <c r="AD61" i="43"/>
  <c r="AD73" i="43" a="1"/>
  <c r="AD73" i="43"/>
  <c r="AC73" i="43" a="1"/>
  <c r="AC73" i="43"/>
  <c r="AC91" i="43" a="1"/>
  <c r="AC91" i="43"/>
  <c r="AD91" i="43" a="1"/>
  <c r="AD91" i="43"/>
  <c r="AD93" i="43" a="1"/>
  <c r="AD93" i="43"/>
  <c r="AC93" i="43" a="1"/>
  <c r="AC93" i="43"/>
  <c r="AD136" i="43" a="1"/>
  <c r="AD136" i="43"/>
  <c r="AC136" i="43" a="1"/>
  <c r="AC136" i="43"/>
  <c r="AD176" i="43" a="1"/>
  <c r="AD176" i="43"/>
  <c r="AC176" i="43" a="1"/>
  <c r="AC176" i="43"/>
  <c r="AC108" i="43" a="1"/>
  <c r="AC108" i="43"/>
  <c r="AD108" i="43" a="1"/>
  <c r="AD108" i="43"/>
  <c r="AD177" i="43" a="1"/>
  <c r="AD177" i="43"/>
  <c r="AC177" i="43" a="1"/>
  <c r="AC177" i="43"/>
  <c r="AE177" i="43"/>
  <c r="AF177" i="43" a="1"/>
  <c r="AF177" i="43"/>
  <c r="AG177" i="43"/>
  <c r="AC191" i="43" a="1"/>
  <c r="AC191" i="43"/>
  <c r="AD191" i="43" a="1"/>
  <c r="AD191" i="43"/>
  <c r="AC213" i="43" a="1"/>
  <c r="AC213" i="43"/>
  <c r="AD213" i="43" a="1"/>
  <c r="AD213" i="43"/>
  <c r="AC114" i="43" a="1"/>
  <c r="AC114" i="43"/>
  <c r="AD114" i="43" a="1"/>
  <c r="AD114" i="43"/>
  <c r="AC181" i="43" a="1"/>
  <c r="AC181" i="43"/>
  <c r="AD181" i="43" a="1"/>
  <c r="AD181" i="43"/>
  <c r="AC288" i="43" a="1"/>
  <c r="AC288" i="43"/>
  <c r="AD288" i="43" a="1"/>
  <c r="AD288" i="43"/>
  <c r="AC263" i="43" a="1"/>
  <c r="AC263" i="43"/>
  <c r="AD263" i="43" a="1"/>
  <c r="AD263" i="43"/>
  <c r="AC223" i="43" a="1"/>
  <c r="AC223" i="43"/>
  <c r="AD223" i="43" a="1"/>
  <c r="AD223" i="43"/>
  <c r="AC70" i="43" a="1"/>
  <c r="AC70" i="43"/>
  <c r="AD21" i="43" a="1"/>
  <c r="AD21" i="43"/>
  <c r="AC21" i="43" a="1"/>
  <c r="AC21" i="43"/>
  <c r="AC36" i="43" a="1"/>
  <c r="AC36" i="43"/>
  <c r="AD36" i="43" a="1"/>
  <c r="AD36" i="43"/>
  <c r="AC206" i="43" a="1"/>
  <c r="AC206" i="43"/>
  <c r="AD206" i="43" a="1"/>
  <c r="AD206" i="43"/>
  <c r="AD226" i="43" a="1"/>
  <c r="AD226" i="43"/>
  <c r="AC226" i="43" a="1"/>
  <c r="AC226" i="43"/>
  <c r="AC271" i="43" a="1"/>
  <c r="AC271" i="43"/>
  <c r="AD271" i="43" a="1"/>
  <c r="AD271" i="43"/>
  <c r="AC210" i="43" a="1"/>
  <c r="AC210" i="43"/>
  <c r="AD210" i="43" a="1"/>
  <c r="AD210" i="43"/>
  <c r="AC303" i="43" a="1"/>
  <c r="AC303" i="43"/>
  <c r="AD303" i="43" a="1"/>
  <c r="AD303" i="43"/>
  <c r="AC272" i="43" a="1"/>
  <c r="AC272" i="43"/>
  <c r="AD272" i="43" a="1"/>
  <c r="AD272" i="43"/>
  <c r="AD15" i="43" a="1"/>
  <c r="AD15" i="43"/>
  <c r="AC15" i="43" a="1"/>
  <c r="AC15" i="43"/>
  <c r="AC77" i="43" a="1"/>
  <c r="AC77" i="43"/>
  <c r="AD77" i="43" a="1"/>
  <c r="AD77" i="43"/>
  <c r="AD32" i="43" a="1"/>
  <c r="AD32" i="43"/>
  <c r="AC32" i="43" a="1"/>
  <c r="AC32" i="43"/>
  <c r="AD161" i="43" a="1"/>
  <c r="AD161" i="43"/>
  <c r="AC161" i="43" a="1"/>
  <c r="AC161" i="43"/>
  <c r="AD95" i="43" a="1"/>
  <c r="AD95" i="43"/>
  <c r="AC95" i="43" a="1"/>
  <c r="AC95" i="43"/>
  <c r="AC112" i="43" a="1"/>
  <c r="AC112" i="43"/>
  <c r="AD112" i="43" a="1"/>
  <c r="AD112" i="43"/>
  <c r="AD103" i="43" a="1"/>
  <c r="AD103" i="43"/>
  <c r="AC103" i="43" a="1"/>
  <c r="AC103" i="43"/>
  <c r="AC41" i="43" a="1"/>
  <c r="AC41" i="43"/>
  <c r="AD216" i="43" a="1"/>
  <c r="AD216" i="43"/>
  <c r="AD236" i="43" a="1"/>
  <c r="AD236" i="43"/>
  <c r="AD35" i="43" a="1"/>
  <c r="AD35" i="43"/>
  <c r="AC35" i="43" a="1"/>
  <c r="AC35" i="43"/>
  <c r="AC118" i="43" a="1"/>
  <c r="AC118" i="43"/>
  <c r="AD186" i="43" a="1"/>
  <c r="AD186" i="43"/>
  <c r="AC130" i="43" a="1"/>
  <c r="AC130" i="43"/>
  <c r="AD233" i="43" a="1"/>
  <c r="AD233" i="43"/>
  <c r="AD278" i="43" a="1"/>
  <c r="AD278" i="43"/>
  <c r="AD298" i="43" a="1"/>
  <c r="AD298" i="43"/>
  <c r="AD211" i="43" a="1"/>
  <c r="AD211" i="43"/>
  <c r="AD237" i="43" a="1"/>
  <c r="AD237" i="43"/>
  <c r="AD249" i="43" a="1"/>
  <c r="AD249" i="43"/>
  <c r="AD185" i="43" a="1"/>
  <c r="AD185" i="43"/>
  <c r="AD201" i="43" a="1"/>
  <c r="AD201" i="43"/>
  <c r="AC250" i="43" a="1"/>
  <c r="AC250" i="43"/>
  <c r="AD19" i="43" a="1"/>
  <c r="AD19" i="43"/>
  <c r="AC19" i="43" a="1"/>
  <c r="AC19" i="43"/>
  <c r="AD153" i="43" a="1"/>
  <c r="AD153" i="43"/>
  <c r="AC153" i="43" a="1"/>
  <c r="AC153" i="43"/>
  <c r="AD141" i="43" a="1"/>
  <c r="AD141" i="43"/>
  <c r="AC141" i="43" a="1"/>
  <c r="AC141" i="43"/>
  <c r="AC57" i="43" a="1"/>
  <c r="AC57" i="43"/>
  <c r="AE57" i="43"/>
  <c r="AF57" i="43" a="1"/>
  <c r="AF57" i="43"/>
  <c r="AG57" i="43"/>
  <c r="AD57" i="43" a="1"/>
  <c r="AD57" i="43"/>
  <c r="AD33" i="43" a="1"/>
  <c r="AD33" i="43"/>
  <c r="AC33" i="43" a="1"/>
  <c r="AC33" i="43"/>
  <c r="AD106" i="43" a="1"/>
  <c r="AD106" i="43"/>
  <c r="AC106" i="43" a="1"/>
  <c r="AC106" i="43"/>
  <c r="AC116" i="43" a="1"/>
  <c r="AC116" i="43"/>
  <c r="AD116" i="43" a="1"/>
  <c r="AD116" i="43"/>
  <c r="AD145" i="43" a="1"/>
  <c r="AD145" i="43"/>
  <c r="AC145" i="43" a="1"/>
  <c r="AC145" i="43"/>
  <c r="AC232" i="43" a="1"/>
  <c r="AC232" i="43"/>
  <c r="AD232" i="43" a="1"/>
  <c r="AD232" i="43"/>
  <c r="AD44" i="43" a="1"/>
  <c r="AD44" i="43"/>
  <c r="AC44" i="43" a="1"/>
  <c r="AC44" i="43"/>
  <c r="AC40" i="43" a="1"/>
  <c r="AC40" i="43"/>
  <c r="AD40" i="43" a="1"/>
  <c r="AD40" i="43"/>
  <c r="AC125" i="43" a="1"/>
  <c r="AC125" i="43"/>
  <c r="AD125" i="43" a="1"/>
  <c r="AD125" i="43"/>
  <c r="AC256" i="43" a="1"/>
  <c r="AC256" i="43"/>
  <c r="AD256" i="43" a="1"/>
  <c r="AD256" i="43"/>
  <c r="AC46" i="43" a="1"/>
  <c r="AC46" i="43"/>
  <c r="AD46" i="43" a="1"/>
  <c r="AD46" i="43"/>
  <c r="AD184" i="43" a="1"/>
  <c r="AD184" i="43"/>
  <c r="AD200" i="43" a="1"/>
  <c r="AD200" i="43"/>
  <c r="AC78" i="43" a="1"/>
  <c r="AC78" i="43"/>
  <c r="AD78" i="43" a="1"/>
  <c r="AD78" i="43"/>
  <c r="AD17" i="43" a="1"/>
  <c r="AD17" i="43"/>
  <c r="AC17" i="43" a="1"/>
  <c r="AC17" i="43"/>
  <c r="AD165" i="43" a="1"/>
  <c r="AD165" i="43"/>
  <c r="AC165" i="43" a="1"/>
  <c r="AC165" i="43"/>
  <c r="AC240" i="43" a="1"/>
  <c r="AC240" i="43"/>
  <c r="AD240" i="43" a="1"/>
  <c r="AD240" i="43"/>
  <c r="AD43" i="43" a="1"/>
  <c r="AD43" i="43"/>
  <c r="AC43" i="43" a="1"/>
  <c r="AC43" i="43"/>
  <c r="AC143" i="43" a="1"/>
  <c r="AC143" i="43"/>
  <c r="AC159" i="43" a="1"/>
  <c r="AC159" i="43"/>
  <c r="AD276" i="43" a="1"/>
  <c r="AD276" i="43"/>
  <c r="AC124" i="43" a="1"/>
  <c r="AC124" i="43"/>
  <c r="AC134" i="43" a="1"/>
  <c r="AC134" i="43"/>
  <c r="AC138" i="43" a="1"/>
  <c r="AC138" i="43"/>
  <c r="AD310" i="43" a="1"/>
  <c r="AD310" i="43"/>
  <c r="AC311" i="43" a="1"/>
  <c r="AC311" i="43"/>
  <c r="AD221" i="43" a="1"/>
  <c r="AD221" i="43"/>
  <c r="AD273" i="43" a="1"/>
  <c r="AD273" i="43"/>
  <c r="AD307" i="43" a="1"/>
  <c r="AD307" i="43"/>
  <c r="AC88" i="43" a="1"/>
  <c r="AC88" i="43"/>
  <c r="AD88" i="43" a="1"/>
  <c r="AD88" i="43"/>
  <c r="AD12" i="43" a="1"/>
  <c r="AD12" i="43"/>
  <c r="AC50" i="43" a="1"/>
  <c r="AC50" i="43"/>
  <c r="AD50" i="43" a="1"/>
  <c r="AD50" i="43"/>
  <c r="AD66" i="43" a="1"/>
  <c r="AD66" i="43"/>
  <c r="AD90" i="43" a="1"/>
  <c r="AD90" i="43"/>
  <c r="AD284" i="43" a="1"/>
  <c r="AD284" i="43"/>
  <c r="AD222" i="43" a="1"/>
  <c r="AD222" i="43"/>
  <c r="AD157" i="43" a="1"/>
  <c r="AD157" i="43"/>
  <c r="AC157" i="43" a="1"/>
  <c r="AC157" i="43"/>
  <c r="AC121" i="43" a="1"/>
  <c r="AC121" i="43"/>
  <c r="AD121" i="43" a="1"/>
  <c r="AD121" i="43"/>
  <c r="C12" i="31"/>
  <c r="C12" i="36"/>
  <c r="AD254" i="43" a="1"/>
  <c r="AD254" i="43"/>
  <c r="AC151" i="43" a="1"/>
  <c r="AC151" i="43"/>
  <c r="AD204" i="43" a="1"/>
  <c r="AD204" i="43"/>
  <c r="AC305" i="43" a="1"/>
  <c r="AC305" i="43"/>
  <c r="AD295" i="43" a="1"/>
  <c r="AD295" i="43"/>
  <c r="AD218" i="43" a="1"/>
  <c r="AD218" i="43"/>
  <c r="AD199" i="43" a="1"/>
  <c r="AD199" i="43"/>
  <c r="AC53" i="43" a="1"/>
  <c r="AC53" i="43"/>
  <c r="AD34" i="43" a="1"/>
  <c r="AD34" i="43"/>
  <c r="AC84" i="43" a="1"/>
  <c r="AC84" i="43"/>
  <c r="AD261" i="43" a="1"/>
  <c r="AD261" i="43"/>
  <c r="AD76" i="43" a="1"/>
  <c r="AD76" i="43"/>
  <c r="AC38" i="43" a="1"/>
  <c r="AC38" i="43"/>
  <c r="AD37" i="43" a="1"/>
  <c r="AD37" i="43"/>
  <c r="AD243" i="43" a="1"/>
  <c r="AD243" i="43"/>
  <c r="AD259" i="43" a="1"/>
  <c r="AD259" i="43"/>
  <c r="AD72" i="43" a="1"/>
  <c r="AD72" i="43"/>
  <c r="AC115" i="43" a="1"/>
  <c r="AC115" i="43"/>
  <c r="AD60" i="43" a="1"/>
  <c r="AD60" i="43"/>
  <c r="AD117" i="43" a="1"/>
  <c r="AD117" i="43"/>
  <c r="AG237" i="43"/>
  <c r="AH237" i="43" a="1"/>
  <c r="AH237" i="43"/>
  <c r="AI237" i="43" a="1"/>
  <c r="AI237" i="43"/>
  <c r="AG72" i="43"/>
  <c r="AH72" i="43" a="1"/>
  <c r="AH72" i="43"/>
  <c r="AI72" i="43" a="1"/>
  <c r="AI72" i="43"/>
  <c r="AD262" i="43" a="1"/>
  <c r="AD262" i="43"/>
  <c r="AC52" i="43" a="1"/>
  <c r="AC52" i="43"/>
  <c r="AD281" i="43" a="1"/>
  <c r="AD281" i="43"/>
  <c r="AG102" i="43"/>
  <c r="AH102" i="43" a="1"/>
  <c r="AH102" i="43"/>
  <c r="AI102" i="43" a="1"/>
  <c r="AI102" i="43"/>
  <c r="AG222" i="43"/>
  <c r="AH222" i="43" a="1"/>
  <c r="AH222" i="43"/>
  <c r="AI222" i="43" a="1"/>
  <c r="AI222" i="43"/>
  <c r="AE12" i="43"/>
  <c r="AF12" i="43" a="1"/>
  <c r="AF12" i="43"/>
  <c r="AG12" i="43"/>
  <c r="AH12" i="43" a="1"/>
  <c r="AH12" i="43"/>
  <c r="AC225" i="43" a="1"/>
  <c r="AC225" i="43"/>
  <c r="AC42" i="43" a="1"/>
  <c r="AC42" i="43"/>
  <c r="AE42" i="43"/>
  <c r="AF42" i="43" a="1"/>
  <c r="AF42" i="43"/>
  <c r="AG42" i="43"/>
  <c r="AH42" i="43" a="1"/>
  <c r="AH42" i="43"/>
  <c r="AI42" i="43" a="1"/>
  <c r="AI42" i="43"/>
  <c r="AD297" i="43" a="1"/>
  <c r="AD297" i="43"/>
  <c r="AE27" i="43"/>
  <c r="AF27" i="43" a="1"/>
  <c r="AF27" i="43"/>
  <c r="AC14" i="43" a="1"/>
  <c r="AC14" i="43"/>
  <c r="AH57" i="43" a="1"/>
  <c r="AH57" i="43"/>
  <c r="AI57" i="43" a="1"/>
  <c r="AI57" i="43"/>
  <c r="AH267" i="43" a="1"/>
  <c r="AH267" i="43"/>
  <c r="AI267" i="43" a="1"/>
  <c r="AI267" i="43"/>
  <c r="AH117" i="43" a="1"/>
  <c r="AH117" i="43"/>
  <c r="AI117" i="43" a="1"/>
  <c r="AI117" i="43"/>
  <c r="AH177" i="43" a="1"/>
  <c r="AH177" i="43"/>
  <c r="AI177" i="43" a="1"/>
  <c r="AI177" i="43"/>
  <c r="AH147" i="43" a="1"/>
  <c r="AH147" i="43"/>
  <c r="AI147" i="43" a="1"/>
  <c r="AI147" i="43"/>
  <c r="AH282" i="43" a="1"/>
  <c r="AH282" i="43"/>
  <c r="AI282" i="43" a="1"/>
  <c r="AI282" i="43"/>
  <c r="AH162" i="43" a="1"/>
  <c r="AH162" i="43"/>
  <c r="AI162" i="43" a="1"/>
  <c r="AI162" i="43"/>
  <c r="AH192" i="43" a="1"/>
  <c r="AH192" i="43"/>
  <c r="AI192" i="43" a="1"/>
  <c r="AI192" i="43"/>
  <c r="AH252" i="43" a="1"/>
  <c r="AH252" i="43"/>
  <c r="AI252" i="43" a="1"/>
  <c r="AI252" i="43"/>
  <c r="AH207" i="43" a="1"/>
  <c r="AH207" i="43"/>
  <c r="AI207" i="43" a="1"/>
  <c r="AI207" i="43"/>
  <c r="AH132" i="43" a="1"/>
  <c r="AH132" i="43"/>
  <c r="AI132" i="43" a="1"/>
  <c r="AI132" i="43"/>
  <c r="AH87" i="43" a="1"/>
  <c r="AH87" i="43"/>
  <c r="AI87" i="43" a="1"/>
  <c r="AI87" i="43"/>
  <c r="C12" i="43"/>
  <c r="C12" i="45"/>
  <c r="AE297" i="43"/>
  <c r="AF297" i="43" a="1"/>
  <c r="AF297" i="43"/>
  <c r="AG297" i="43"/>
  <c r="A31" i="42"/>
  <c r="A30" i="42"/>
  <c r="A29" i="42"/>
  <c r="A28" i="42"/>
  <c r="A27" i="42"/>
  <c r="A26" i="42"/>
  <c r="A25" i="42"/>
  <c r="A24" i="42"/>
  <c r="A23" i="42"/>
  <c r="A22" i="42"/>
  <c r="A21" i="42"/>
  <c r="A20" i="42"/>
  <c r="A19" i="42"/>
  <c r="A18" i="42"/>
  <c r="A17" i="42"/>
  <c r="A16" i="42"/>
  <c r="A15" i="42"/>
  <c r="A14" i="42"/>
  <c r="A13" i="42"/>
  <c r="A12" i="42"/>
  <c r="AK222" i="43"/>
  <c r="E26" i="44"/>
  <c r="G220" i="47"/>
  <c r="C26" i="44"/>
  <c r="J222" i="36"/>
  <c r="AK237" i="43"/>
  <c r="E27" i="44"/>
  <c r="G235" i="47"/>
  <c r="C27" i="44"/>
  <c r="J237" i="36"/>
  <c r="AK102" i="43"/>
  <c r="E18" i="44"/>
  <c r="L102" i="36"/>
  <c r="C18" i="44"/>
  <c r="F18" i="45"/>
  <c r="AK72" i="43"/>
  <c r="E16" i="44"/>
  <c r="L72" i="36"/>
  <c r="C16" i="44"/>
  <c r="E70" i="47"/>
  <c r="AI12" i="43" a="1"/>
  <c r="AI12" i="43"/>
  <c r="AG27" i="43"/>
  <c r="AH27" i="43" a="1"/>
  <c r="AH27" i="43"/>
  <c r="AI27" i="43" a="1"/>
  <c r="AI27" i="43"/>
  <c r="AH297" i="43" a="1"/>
  <c r="AH297" i="43"/>
  <c r="AI297" i="43" a="1"/>
  <c r="AI297" i="43"/>
  <c r="C31" i="44"/>
  <c r="E235" i="47"/>
  <c r="C14" i="44"/>
  <c r="AK192" i="43"/>
  <c r="E24" i="44"/>
  <c r="C24" i="44"/>
  <c r="AK282" i="43"/>
  <c r="E30" i="44"/>
  <c r="C30" i="44"/>
  <c r="AK132" i="43"/>
  <c r="E20" i="44"/>
  <c r="C20" i="44"/>
  <c r="AK162" i="43"/>
  <c r="E22" i="44"/>
  <c r="C22" i="44"/>
  <c r="AK147" i="43"/>
  <c r="E21" i="44"/>
  <c r="C21" i="44"/>
  <c r="AK117" i="43"/>
  <c r="E19" i="44"/>
  <c r="C19" i="44"/>
  <c r="AK87" i="43"/>
  <c r="E17" i="44"/>
  <c r="C17" i="44"/>
  <c r="AK207" i="43"/>
  <c r="E25" i="44"/>
  <c r="C25" i="44"/>
  <c r="AK177" i="43"/>
  <c r="E23" i="44"/>
  <c r="C23" i="44"/>
  <c r="AK267" i="43"/>
  <c r="E29" i="44"/>
  <c r="C29" i="44"/>
  <c r="AK252" i="43"/>
  <c r="E28" i="44"/>
  <c r="C28" i="44"/>
  <c r="AK57" i="43"/>
  <c r="E15" i="44"/>
  <c r="C15" i="44"/>
  <c r="D32" i="39"/>
  <c r="C32" i="39" a="1"/>
  <c r="C32" i="39"/>
  <c r="D30" i="31"/>
  <c r="D282" i="36"/>
  <c r="D33" i="39"/>
  <c r="C33" i="39" a="1"/>
  <c r="C33" i="39"/>
  <c r="D31" i="31"/>
  <c r="D297" i="36"/>
  <c r="C15" i="39" a="1"/>
  <c r="C15" i="39"/>
  <c r="D13" i="31"/>
  <c r="D27" i="36"/>
  <c r="D16" i="39"/>
  <c r="C16" i="39" a="1"/>
  <c r="C16" i="39"/>
  <c r="D14" i="31"/>
  <c r="D42" i="36"/>
  <c r="D17" i="39"/>
  <c r="C17" i="39" a="1"/>
  <c r="C17" i="39"/>
  <c r="D15" i="31"/>
  <c r="D57" i="36"/>
  <c r="D18" i="39"/>
  <c r="C18" i="39" a="1"/>
  <c r="C18" i="39"/>
  <c r="D16" i="31"/>
  <c r="D72" i="36"/>
  <c r="D19" i="39"/>
  <c r="C19" i="39" a="1"/>
  <c r="C19" i="39"/>
  <c r="D17" i="31"/>
  <c r="D87" i="36"/>
  <c r="D20" i="39"/>
  <c r="C20" i="39" a="1"/>
  <c r="C20" i="39"/>
  <c r="D18" i="31"/>
  <c r="D102" i="36"/>
  <c r="D21" i="39"/>
  <c r="C21" i="39" a="1"/>
  <c r="C21" i="39"/>
  <c r="D19" i="31"/>
  <c r="D117" i="36"/>
  <c r="D22" i="39"/>
  <c r="C22" i="39" a="1"/>
  <c r="C22" i="39"/>
  <c r="D20" i="31"/>
  <c r="D132" i="36"/>
  <c r="D23" i="39"/>
  <c r="C23" i="39" a="1"/>
  <c r="C23" i="39"/>
  <c r="D21" i="31"/>
  <c r="D147" i="36"/>
  <c r="D24" i="39"/>
  <c r="C24" i="39" a="1"/>
  <c r="C24" i="39"/>
  <c r="D22" i="31"/>
  <c r="D162" i="36"/>
  <c r="D25" i="39"/>
  <c r="C25" i="39" a="1"/>
  <c r="C25" i="39"/>
  <c r="D23" i="31"/>
  <c r="D177" i="36"/>
  <c r="D26" i="39"/>
  <c r="C26" i="39" a="1"/>
  <c r="C26" i="39"/>
  <c r="D24" i="31"/>
  <c r="D192" i="36"/>
  <c r="D27" i="39"/>
  <c r="C27" i="39" a="1"/>
  <c r="C27" i="39"/>
  <c r="D25" i="31"/>
  <c r="D207" i="36"/>
  <c r="D28" i="39"/>
  <c r="C28" i="39" a="1"/>
  <c r="C28" i="39"/>
  <c r="D26" i="31"/>
  <c r="D222" i="36"/>
  <c r="D29" i="39"/>
  <c r="C29" i="39" a="1"/>
  <c r="C29" i="39"/>
  <c r="D27" i="31"/>
  <c r="D237" i="36"/>
  <c r="D30" i="39"/>
  <c r="C30" i="39" a="1"/>
  <c r="C30" i="39"/>
  <c r="D28" i="31"/>
  <c r="D252" i="36"/>
  <c r="D31" i="39"/>
  <c r="C31" i="39" a="1"/>
  <c r="C31" i="39"/>
  <c r="D29" i="31"/>
  <c r="D267" i="36"/>
  <c r="D14" i="39"/>
  <c r="A33" i="39"/>
  <c r="A32" i="39"/>
  <c r="A31" i="39"/>
  <c r="A30" i="39"/>
  <c r="A29" i="39"/>
  <c r="A28" i="39"/>
  <c r="A27" i="39"/>
  <c r="A26" i="39"/>
  <c r="A25" i="39"/>
  <c r="A24" i="39"/>
  <c r="A23" i="39"/>
  <c r="A22" i="39"/>
  <c r="A21" i="39"/>
  <c r="A20" i="39"/>
  <c r="A19" i="39"/>
  <c r="A18" i="39"/>
  <c r="A17" i="39"/>
  <c r="A16" i="39"/>
  <c r="A15" i="39"/>
  <c r="A14" i="39"/>
  <c r="H16" i="45"/>
  <c r="F27" i="45"/>
  <c r="C14" i="39"/>
  <c r="D12" i="31"/>
  <c r="H26" i="45"/>
  <c r="F26" i="45"/>
  <c r="H27" i="45"/>
  <c r="L222" i="36"/>
  <c r="F16" i="45"/>
  <c r="L237" i="36"/>
  <c r="J102" i="36"/>
  <c r="E100" i="47"/>
  <c r="G100" i="47"/>
  <c r="H18" i="45"/>
  <c r="G70" i="47"/>
  <c r="J72" i="36"/>
  <c r="E220" i="47"/>
  <c r="C13" i="44"/>
  <c r="F13" i="45"/>
  <c r="F31" i="45"/>
  <c r="E295" i="47"/>
  <c r="J297" i="36"/>
  <c r="E250" i="47"/>
  <c r="J252" i="36"/>
  <c r="J117" i="36"/>
  <c r="E115" i="47"/>
  <c r="L252" i="36"/>
  <c r="G250" i="47"/>
  <c r="G265" i="47"/>
  <c r="L267" i="36"/>
  <c r="G205" i="47"/>
  <c r="L207" i="36"/>
  <c r="G115" i="47"/>
  <c r="L117" i="36"/>
  <c r="G160" i="47"/>
  <c r="L162" i="36"/>
  <c r="G280" i="47"/>
  <c r="L282" i="36"/>
  <c r="J177" i="36"/>
  <c r="E175" i="47"/>
  <c r="E145" i="47"/>
  <c r="J147" i="36"/>
  <c r="E190" i="47"/>
  <c r="J192" i="36"/>
  <c r="E85" i="47"/>
  <c r="J87" i="36"/>
  <c r="E130" i="47"/>
  <c r="J132" i="36"/>
  <c r="G175" i="47"/>
  <c r="L177" i="36"/>
  <c r="G85" i="47"/>
  <c r="L87" i="36"/>
  <c r="G145" i="47"/>
  <c r="L147" i="36"/>
  <c r="L132" i="36"/>
  <c r="G130" i="47"/>
  <c r="L192" i="36"/>
  <c r="G190" i="47"/>
  <c r="E265" i="47"/>
  <c r="J267" i="36"/>
  <c r="E205" i="47"/>
  <c r="J207" i="36"/>
  <c r="E160" i="47"/>
  <c r="J162" i="36"/>
  <c r="E280" i="47"/>
  <c r="J282" i="36"/>
  <c r="E40" i="47"/>
  <c r="J42" i="36"/>
  <c r="G55" i="47"/>
  <c r="L57" i="36"/>
  <c r="E55" i="47"/>
  <c r="J57" i="36"/>
  <c r="D267" i="43"/>
  <c r="AJ267" i="43"/>
  <c r="D29" i="44"/>
  <c r="D29" i="45"/>
  <c r="D207" i="43"/>
  <c r="AJ207" i="43"/>
  <c r="D25" i="44"/>
  <c r="D25" i="45"/>
  <c r="D147" i="43"/>
  <c r="AJ147" i="43"/>
  <c r="D21" i="44"/>
  <c r="D21" i="45"/>
  <c r="D87" i="43"/>
  <c r="AJ87" i="43"/>
  <c r="D17" i="44"/>
  <c r="D17" i="45"/>
  <c r="D27" i="43"/>
  <c r="AJ27" i="43"/>
  <c r="D13" i="44"/>
  <c r="D13" i="45"/>
  <c r="F15" i="45"/>
  <c r="F23" i="45"/>
  <c r="F17" i="45"/>
  <c r="F21" i="45"/>
  <c r="F20" i="45"/>
  <c r="F24" i="45"/>
  <c r="D222" i="43"/>
  <c r="AJ222" i="43"/>
  <c r="D26" i="44"/>
  <c r="D26" i="45"/>
  <c r="D252" i="43"/>
  <c r="AJ252" i="43"/>
  <c r="D28" i="44"/>
  <c r="D28" i="45"/>
  <c r="D192" i="43"/>
  <c r="AJ192" i="43"/>
  <c r="D24" i="44"/>
  <c r="D24" i="45"/>
  <c r="D132" i="43"/>
  <c r="AJ132" i="43"/>
  <c r="D20" i="44"/>
  <c r="D20" i="45"/>
  <c r="D16" i="45"/>
  <c r="D297" i="43"/>
  <c r="AJ297" i="43"/>
  <c r="D31" i="45"/>
  <c r="H15" i="45"/>
  <c r="H23" i="45"/>
  <c r="H17" i="45"/>
  <c r="H21" i="45"/>
  <c r="H20" i="45"/>
  <c r="H24" i="45"/>
  <c r="D237" i="43"/>
  <c r="AJ237" i="43"/>
  <c r="D27" i="44"/>
  <c r="D27" i="45"/>
  <c r="D177" i="43"/>
  <c r="AJ177" i="43"/>
  <c r="D23" i="44"/>
  <c r="D23" i="45"/>
  <c r="D117" i="43"/>
  <c r="AJ117" i="43"/>
  <c r="D19" i="44"/>
  <c r="D19" i="45"/>
  <c r="D57" i="43"/>
  <c r="AJ57" i="43"/>
  <c r="D15" i="44"/>
  <c r="D15" i="45"/>
  <c r="D282" i="43"/>
  <c r="AJ282" i="43"/>
  <c r="D30" i="44"/>
  <c r="D30" i="45"/>
  <c r="F28" i="45"/>
  <c r="F29" i="45"/>
  <c r="F25" i="45"/>
  <c r="F19" i="45"/>
  <c r="F22" i="45"/>
  <c r="F30" i="45"/>
  <c r="F14" i="45"/>
  <c r="D162" i="43"/>
  <c r="AJ162" i="43"/>
  <c r="D22" i="44"/>
  <c r="D22" i="45"/>
  <c r="D102" i="43"/>
  <c r="AJ102" i="43"/>
  <c r="D18" i="44"/>
  <c r="D18" i="45"/>
  <c r="D42" i="43"/>
  <c r="AJ42" i="43"/>
  <c r="D14" i="45"/>
  <c r="H28" i="45"/>
  <c r="H29" i="45"/>
  <c r="H25" i="45"/>
  <c r="H19" i="45"/>
  <c r="H22" i="45"/>
  <c r="H30" i="45"/>
  <c r="E16" i="31"/>
  <c r="E72" i="36"/>
  <c r="D72" i="43"/>
  <c r="AJ72" i="43"/>
  <c r="D16" i="44"/>
  <c r="E29" i="31"/>
  <c r="E267" i="36"/>
  <c r="E25" i="31"/>
  <c r="E207" i="36"/>
  <c r="E21" i="31"/>
  <c r="E147" i="36"/>
  <c r="E17" i="31"/>
  <c r="E87" i="36"/>
  <c r="E13" i="31"/>
  <c r="E27" i="36"/>
  <c r="E28" i="31"/>
  <c r="E252" i="36"/>
  <c r="E24" i="31"/>
  <c r="E192" i="36"/>
  <c r="E20" i="31"/>
  <c r="E132" i="36"/>
  <c r="E31" i="31"/>
  <c r="E297" i="36"/>
  <c r="E27" i="31"/>
  <c r="E237" i="36"/>
  <c r="E23" i="31"/>
  <c r="E177" i="36"/>
  <c r="E19" i="31"/>
  <c r="E117" i="36"/>
  <c r="E15" i="31"/>
  <c r="E57" i="36"/>
  <c r="E30" i="31"/>
  <c r="E282" i="36"/>
  <c r="E26" i="31"/>
  <c r="E222" i="36"/>
  <c r="E22" i="31"/>
  <c r="E162" i="36"/>
  <c r="E18" i="31"/>
  <c r="E102" i="36"/>
  <c r="E14" i="31"/>
  <c r="E42" i="36"/>
  <c r="D12" i="36"/>
  <c r="D12" i="45"/>
  <c r="L12" i="31"/>
  <c r="O12" i="45"/>
  <c r="M13" i="31"/>
  <c r="P13" i="45"/>
  <c r="K13" i="31"/>
  <c r="N13" i="45"/>
  <c r="J16" i="31"/>
  <c r="J13" i="31"/>
  <c r="E12" i="31"/>
  <c r="E12" i="36"/>
  <c r="M16" i="31"/>
  <c r="P16" i="45"/>
  <c r="I12" i="31"/>
  <c r="J12" i="31"/>
  <c r="I13" i="31"/>
  <c r="J15" i="31"/>
  <c r="D12" i="43"/>
  <c r="AJ12" i="43"/>
  <c r="AK12" i="43"/>
  <c r="I16" i="31"/>
  <c r="M14" i="31"/>
  <c r="P14" i="45"/>
  <c r="K15" i="31"/>
  <c r="N15" i="45"/>
  <c r="I15" i="31"/>
  <c r="J14" i="31"/>
  <c r="I14" i="31"/>
  <c r="E25" i="47"/>
  <c r="D14" i="44"/>
  <c r="F40" i="47"/>
  <c r="AK42" i="43"/>
  <c r="E14" i="44"/>
  <c r="AK27" i="43"/>
  <c r="E13" i="44"/>
  <c r="H13" i="45"/>
  <c r="J27" i="36"/>
  <c r="C12" i="44"/>
  <c r="K72" i="36"/>
  <c r="F70" i="47"/>
  <c r="F55" i="47"/>
  <c r="K57" i="36"/>
  <c r="K177" i="36"/>
  <c r="F175" i="47"/>
  <c r="K192" i="36"/>
  <c r="F190" i="47"/>
  <c r="F220" i="47"/>
  <c r="K222" i="36"/>
  <c r="F160" i="47"/>
  <c r="K162" i="36"/>
  <c r="K27" i="36"/>
  <c r="F25" i="47"/>
  <c r="F145" i="47"/>
  <c r="K147" i="36"/>
  <c r="F265" i="47"/>
  <c r="K267" i="36"/>
  <c r="F280" i="47"/>
  <c r="K282" i="36"/>
  <c r="K117" i="36"/>
  <c r="F115" i="47"/>
  <c r="K237" i="36"/>
  <c r="F235" i="47"/>
  <c r="K132" i="36"/>
  <c r="F130" i="47"/>
  <c r="K252" i="36"/>
  <c r="F250" i="47"/>
  <c r="F100" i="47"/>
  <c r="K102" i="36"/>
  <c r="F85" i="47"/>
  <c r="K87" i="36"/>
  <c r="F205" i="47"/>
  <c r="K207" i="36"/>
  <c r="E102" i="43"/>
  <c r="E18" i="45"/>
  <c r="E282" i="43"/>
  <c r="E30" i="45"/>
  <c r="E237" i="43"/>
  <c r="E27" i="45"/>
  <c r="E252" i="43"/>
  <c r="E28" i="45"/>
  <c r="E207" i="43"/>
  <c r="E25" i="45"/>
  <c r="G23" i="45"/>
  <c r="AK297" i="43"/>
  <c r="E31" i="44"/>
  <c r="D31" i="44"/>
  <c r="G24" i="45"/>
  <c r="G25" i="45"/>
  <c r="E162" i="43"/>
  <c r="E22" i="45"/>
  <c r="E57" i="43"/>
  <c r="E15" i="45"/>
  <c r="E297" i="43"/>
  <c r="E31" i="45"/>
  <c r="E27" i="43"/>
  <c r="E13" i="45"/>
  <c r="E267" i="43"/>
  <c r="E29" i="45"/>
  <c r="G19" i="45"/>
  <c r="G20" i="45"/>
  <c r="G21" i="45"/>
  <c r="E222" i="43"/>
  <c r="E26" i="45"/>
  <c r="E117" i="43"/>
  <c r="E19" i="45"/>
  <c r="E132" i="43"/>
  <c r="E20" i="45"/>
  <c r="E87" i="43"/>
  <c r="E17" i="45"/>
  <c r="G16" i="45"/>
  <c r="G22" i="45"/>
  <c r="G15" i="45"/>
  <c r="G26" i="45"/>
  <c r="G17" i="45"/>
  <c r="E42" i="43"/>
  <c r="E14" i="45"/>
  <c r="E177" i="43"/>
  <c r="E23" i="45"/>
  <c r="E192" i="43"/>
  <c r="E24" i="45"/>
  <c r="E147" i="43"/>
  <c r="E21" i="45"/>
  <c r="E72" i="43"/>
  <c r="E16" i="45"/>
  <c r="G18" i="45"/>
  <c r="G30" i="45"/>
  <c r="G27" i="45"/>
  <c r="G28" i="45"/>
  <c r="G13" i="45"/>
  <c r="G29" i="45"/>
  <c r="D12" i="44"/>
  <c r="I16" i="44"/>
  <c r="E12" i="45"/>
  <c r="B20" i="33"/>
  <c r="E12" i="43"/>
  <c r="G14" i="45"/>
  <c r="K42" i="36"/>
  <c r="G25" i="47"/>
  <c r="L27" i="36"/>
  <c r="H14" i="45"/>
  <c r="G40" i="47"/>
  <c r="L42" i="36"/>
  <c r="E12" i="47"/>
  <c r="J12" i="36"/>
  <c r="F12" i="45"/>
  <c r="E12" i="44"/>
  <c r="G12" i="47"/>
  <c r="F295" i="47"/>
  <c r="K297" i="36"/>
  <c r="G295" i="47"/>
  <c r="L297" i="36"/>
  <c r="G31" i="45"/>
  <c r="H31" i="45"/>
  <c r="J14" i="44"/>
  <c r="L13" i="44"/>
  <c r="W13" i="45"/>
  <c r="M13" i="44"/>
  <c r="X13" i="45"/>
  <c r="L16" i="44"/>
  <c r="W16" i="45"/>
  <c r="J12" i="44"/>
  <c r="I12" i="44"/>
  <c r="M15" i="44"/>
  <c r="X15" i="45"/>
  <c r="I14" i="44"/>
  <c r="J16" i="44"/>
  <c r="L12" i="44"/>
  <c r="W12" i="45"/>
  <c r="G12" i="45"/>
  <c r="K12" i="36"/>
  <c r="M16" i="44"/>
  <c r="X16" i="45"/>
  <c r="K13" i="44"/>
  <c r="V13" i="45"/>
  <c r="L14" i="44"/>
  <c r="W14" i="45"/>
  <c r="F12" i="47"/>
  <c r="J15" i="44"/>
  <c r="K16" i="44"/>
  <c r="V16" i="45"/>
  <c r="I13" i="44"/>
  <c r="M14" i="44"/>
  <c r="X14" i="45"/>
  <c r="L15" i="44"/>
  <c r="W15" i="45"/>
  <c r="K12" i="44"/>
  <c r="V12" i="45"/>
  <c r="I15" i="44"/>
  <c r="M12" i="44"/>
  <c r="X12" i="45"/>
  <c r="K14" i="44"/>
  <c r="V14" i="45"/>
  <c r="J13" i="44"/>
  <c r="K15" i="44"/>
  <c r="V15" i="45"/>
  <c r="B17" i="33"/>
  <c r="B18" i="33"/>
  <c r="B19" i="33"/>
  <c r="L12" i="36"/>
  <c r="H12" i="45"/>
  <c r="D20" i="33"/>
  <c r="D18" i="33"/>
  <c r="D17" i="33"/>
  <c r="D19" i="33"/>
  <c r="A13" i="31"/>
  <c r="B13" i="31"/>
  <c r="A14" i="31"/>
  <c r="M15" i="31"/>
  <c r="P15" i="45"/>
  <c r="B14" i="31"/>
  <c r="A15" i="31"/>
  <c r="L15" i="31"/>
  <c r="O15" i="45"/>
  <c r="B15" i="31"/>
  <c r="A16" i="31"/>
  <c r="K16" i="31"/>
  <c r="N16" i="45"/>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L16" i="31"/>
  <c r="O16" i="45"/>
  <c r="D21" i="33"/>
  <c r="E19" i="33"/>
  <c r="M12" i="31"/>
  <c r="P12" i="45"/>
  <c r="K12" i="31"/>
  <c r="N12" i="45"/>
  <c r="K14" i="31"/>
  <c r="N14" i="45"/>
  <c r="L13" i="31"/>
  <c r="O13" i="45"/>
  <c r="L14" i="31"/>
  <c r="O14" i="45"/>
  <c r="B21" i="33"/>
  <c r="B24" i="33"/>
  <c r="E17" i="33"/>
  <c r="C21" i="33"/>
  <c r="C20" i="33"/>
  <c r="C19" i="33"/>
  <c r="C17" i="33"/>
  <c r="C18" i="33"/>
  <c r="E20" i="33"/>
  <c r="E21" i="33"/>
  <c r="D24" i="33"/>
  <c r="E18"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<sst xmlns="http://schemas.openxmlformats.org/spreadsheetml/2006/main" count="1788" uniqueCount="386">
  <si>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</si>
  <si>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</si>
  <si>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</si>
  <si>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</si>
  <si>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</si>
  <si>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</si>
  <si>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</si>
  <si>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</si>
  <si>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</si>
  <si>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</si>
  <si>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</si>
  <si>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</si>
  <si>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</si>
  <si>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</si>
  <si>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</si>
  <si>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</si>
  <si>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</si>
  <si>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</si>
  <si>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</si>
  <si>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</si>
  <si>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</si>
  <si>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</si>
  <si>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</si>
  <si>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</si>
  <si>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</si>
  <si>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</si>
  <si>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</si>
  <si>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</si>
  <si>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</si>
  <si>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</si>
  <si>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</si>
  <si>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</si>
  <si>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</si>
  <si>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</si>
  <si>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</si>
  <si>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</si>
  <si>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</si>
  <si>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</si>
  <si>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</si>
  <si>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</si>
  <si>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</si>
  <si>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</si>
  <si>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</si>
  <si>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</si>
  <si>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</si>
  <si>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</si>
  <si>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</si>
  <si>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</si>
  <si>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</si>
  <si>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</si>
  <si>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</si>
  <si>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</si>
  <si>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</si>
  <si>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</si>
  <si>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</si>
  <si>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</si>
  <si>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</si>
  <si>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</si>
  <si>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</si>
  <si>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</si>
  <si>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</si>
  <si>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</si>
  <si>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</si>
  <si>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</si>
  <si>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</si>
  <si>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</si>
  <si>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</si>
  <si>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</si>
  <si>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</si>
  <si>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</si>
  <si>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</si>
  <si>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</si>
  <si>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</si>
  <si>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</si>
  <si>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</si>
  <si>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</si>
  <si>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</si>
  <si>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</si>
  <si>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</si>
  <si>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</si>
  <si>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</si>
  <si>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</si>
  <si>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</si>
  <si>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</si>
  <si>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</si>
  <si>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</si>
  <si>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</si>
  <si>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</si>
  <si>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</si>
  <si>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</si>
  <si>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</si>
  <si>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</si>
  <si>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</si>
  <si>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</si>
  <si>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</si>
  <si>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</si>
  <si>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</si>
  <si>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</si>
  <si>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</si>
  <si>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</si>
  <si>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</si>
  <si>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</si>
  <si>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</si>
  <si>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</si>
  <si>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</si>
  <si>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</si>
  <si>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</si>
  <si>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</si>
  <si>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</si>
  <si>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</si>
  <si>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</si>
  <si>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</si>
  <si>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</si>
  <si>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</si>
  <si>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</si>
  <si>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</si>
  <si>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</si>
  <si>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</si>
  <si>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</si>
  <si>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</si>
  <si>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</si>
  <si>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</si>
  <si>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</si>
  <si>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</si>
  <si>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</si>
  <si>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</si>
  <si>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</si>
  <si>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</si>
  <si>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</si>
  <si>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</si>
  <si>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</si>
  <si>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</si>
  <si>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</si>
  <si>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</si>
  <si>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</si>
  <si>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</si>
  <si>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</si>
  <si>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</si>
  <si>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</si>
  <si>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</si>
  <si>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</si>
  <si>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</si>
  <si>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</si>
  <si>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</si>
  <si>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</si>
  <si>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</si>
  <si>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</si>
  <si>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</si>
  <si>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</si>
  <si>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</si>
  <si>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</si>
  <si>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</si>
  <si>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</si>
  <si>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</si>
  <si>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</si>
  <si>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</si>
  <si>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</si>
  <si>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</si>
  <si>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</si>
  <si>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</si>
  <si>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</si>
  <si>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</si>
  <si>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</si>
  <si>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</si>
  <si>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</si>
  <si>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</si>
  <si>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</si>
  <si>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</si>
  <si>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</si>
  <si>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</si>
  <si>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</si>
  <si>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</si>
  <si>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</si>
  <si>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</si>
  <si>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</si>
  <si>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</si>
  <si>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</si>
  <si>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</si>
  <si>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</si>
  <si>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</si>
  <si>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</si>
  <si>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</si>
  <si>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</si>
  <si>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</si>
  <si>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</si>
  <si>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</si>
  <si>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</si>
  <si>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</si>
  <si>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</si>
  <si>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</si>
  <si>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</si>
  <si>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</si>
  <si>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</si>
  <si>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</si>
  <si>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</si>
  <si>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</si>
  <si>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</si>
  <si>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</si>
  <si>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</si>
  <si>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</si>
  <si>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</si>
  <si>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</si>
  <si>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</si>
  <si>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</si>
  <si>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</si>
  <si>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</si>
  <si>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</si>
  <si>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</si>
  <si>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</si>
  <si>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</si>
  <si>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</si>
  <si>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</si>
  <si>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</si>
  <si>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</si>
  <si>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</si>
  <si>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</si>
  <si>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</si>
  <si>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</si>
  <si>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</si>
  <si>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</si>
  <si>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</si>
  <si>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</si>
  <si>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</si>
  <si>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</si>
  <si>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</si>
  <si>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</si>
  <si>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</si>
  <si>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</si>
  <si>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</si>
  <si>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</si>
  <si>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</si>
  <si>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</si>
  <si>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</si>
  <si>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</si>
  <si>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</si>
  <si>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</si>
  <si>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</si>
  <si>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</si>
  <si>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</si>
  <si>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</si>
  <si>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</si>
  <si>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</si>
  <si>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</si>
  <si>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</si>
  <si>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</si>
  <si>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</si>
  <si>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</si>
  <si>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</si>
  <si>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</si>
  <si>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</si>
  <si>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</si>
  <si>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</si>
  <si>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</si>
  <si>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</si>
  <si>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</si>
  <si>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</si>
  <si>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</si>
  <si>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</si>
  <si>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</si>
  <si>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</si>
  <si>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</si>
  <si>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</si>
  <si>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</si>
  <si>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</si>
  <si>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</si>
  <si>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</si>
  <si>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</si>
  <si>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</si>
  <si>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</si>
  <si>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</si>
  <si>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</si>
  <si>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</si>
  <si>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</si>
  <si>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</si>
  <si>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</si>
  <si>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</si>
  <si>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</si>
  <si>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</si>
  <si>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</si>
  <si>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</si>
  <si>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</si>
  <si>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</si>
  <si>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</si>
  <si>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</si>
  <si>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</si>
  <si>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</si>
  <si>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</si>
  <si>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</si>
  <si>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</si>
  <si>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</si>
  <si>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</si>
  <si>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</si>
  <si>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</si>
  <si>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</si>
  <si>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</si>
  <si>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</si>
  <si>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</si>
  <si>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</si>
  <si>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</si>
  <si>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</si>
  <si>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</si>
  <si>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</si>
  <si>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</si>
  <si>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</si>
  <si>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</si>
  <si>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</si>
  <si>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</si>
  <si>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</si>
  <si>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</si>
  <si>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</si>
  <si>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</si>
  <si>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</si>
  <si>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</si>
  <si>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</si>
  <si>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</si>
  <si>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</si>
  <si>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</si>
  <si>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</si>
  <si>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</si>
  <si>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</si>
  <si>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</si>
  <si>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</si>
  <si>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</si>
  <si>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</si>
  <si>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</si>
  <si>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</si>
  <si>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</si>
  <si>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</si>
  <si>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</si>
  <si>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</si>
  <si>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</si>
  <si>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</si>
  <si>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</si>
  <si>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</si>
  <si>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</si>
  <si>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</si>
  <si>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</si>
  <si>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</si>
  <si>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</si>
  <si>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</si>
  <si>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</si>
  <si>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</si>
  <si>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</si>
  <si>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</si>
  <si>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</si>
  <si>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</si>
  <si>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</si>
  <si>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</si>
  <si>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</si>
  <si>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</si>
  <si>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</si>
  <si>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</si>
  <si>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</si>
  <si>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</si>
  <si>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</si>
  <si>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</si>
  <si>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</si>
  <si>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Versión: </t>
    </r>
    <r>
      <rPr>
        <sz val="11"/>
        <color theme="1"/>
        <rFont val="Arial Narrow"/>
        <family val="2"/>
      </rPr>
      <t>0.0</t>
    </r>
  </si>
  <si>
    <r>
      <t xml:space="preserve">Fecha de aprobación: </t>
    </r>
    <r>
      <rPr>
        <sz val="11"/>
        <color theme="1"/>
        <rFont val="Arial Narrow"/>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</si>
  <si>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</si>
  <si>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</si>
  <si>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</si>
  <si>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</si>
  <si>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</si>
  <si>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</si>
  <si>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 xml:space="preserve">Página: </t>
    </r>
    <r>
      <rPr>
        <sz val="11"/>
        <color theme="1"/>
        <rFont val="Arial Narrow"/>
        <family val="2"/>
      </rPr>
      <t>7 de 10</t>
    </r>
  </si>
  <si>
    <r>
      <t xml:space="preserve">Página: </t>
    </r>
    <r>
      <rPr>
        <sz val="11"/>
        <color theme="1"/>
        <rFont val="Arial Narrow"/>
        <family val="2"/>
      </rPr>
      <t>6 de 10</t>
    </r>
  </si>
  <si>
    <r>
      <t>Página:</t>
    </r>
    <r>
      <rPr>
        <sz val="11"/>
        <color theme="1"/>
        <rFont val="Arial Narrow"/>
        <family val="2"/>
      </rPr>
      <t xml:space="preserve"> 5 de 10</t>
    </r>
  </si>
  <si>
    <r>
      <t>Página:</t>
    </r>
    <r>
      <rPr>
        <sz val="11"/>
        <color theme="1"/>
        <rFont val="Arial Narrow"/>
        <family val="2"/>
      </rPr>
      <t xml:space="preserve"> 4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</si>
  <si>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</si>
  <si>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</si>
  <si>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</si>
  <si>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PROCESO ADQUISICIONES</t>
  </si>
  <si>
    <t>Matriz Mapa Riesgos de Corrupción 2024</t>
  </si>
  <si>
    <t>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t>
  </si>
  <si>
    <t>adjudicar un contrato o convenio</t>
  </si>
  <si>
    <t>Pliegos de condiciones con direccionamiento</t>
  </si>
  <si>
    <t xml:space="preserve">Informe de seguimiento </t>
  </si>
  <si>
    <t xml:space="preserve">Lider contratacion </t>
  </si>
  <si>
    <t>Poner en conocimiento ante los entes de control competentes</t>
  </si>
  <si>
    <t xml:space="preserve"> denuncia </t>
  </si>
  <si>
    <t xml:space="preserve">Secretaria Administrativa </t>
  </si>
  <si>
    <t xml:space="preserve">10 dias habiles </t>
  </si>
  <si>
    <t>El designado por el ordenador del gasto, verifica la aplicación y justificación de los pliegos de condiciones  de acuerdo con la normatividad vigente</t>
  </si>
  <si>
    <t xml:space="preserve">Realizar un (1) seguimiento a una muestra aleatoria del 20% de los contratos suscritos, por la Secretaria Administrativa a fin de verificar la aplicación y justificación de los documentos y anexos requeridos dentro del pliego de condiciones </t>
  </si>
  <si>
    <t>Número de seguimientos a los pliegos de condiciones  aplicados en los diferentes contratos suscritos en la secretaría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</si>
</sst>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37">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49" fontId="16" fillId="4" borderId="25" xfId="2" applyNumberFormat="1" applyFont="1" applyFill="1" applyBorder="1" applyAlignment="1" applyProtection="1">
      <alignment horizontal="center"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6" fillId="0" borderId="133" xfId="2" applyFont="1" applyBorder="1" applyAlignment="1">
      <alignment horizontal="center" vertical="center"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5" fillId="0" borderId="117" xfId="2" applyFont="1" applyBorder="1" applyAlignment="1">
      <alignment horizontal="left"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394">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7" t="s">
        <v>0</v>
      </c>
      <c r="C2" s="558"/>
      <c r="D2" s="558"/>
      <c r="E2" s="558"/>
      <c r="F2" s="558"/>
      <c r="G2" s="558"/>
      <c r="H2" s="559"/>
    </row>
    <row r="3" spans="2:8" x14ac:dyDescent="0.2">
      <c r="B3" s="269"/>
      <c r="C3" s="270"/>
      <c r="D3" s="270"/>
      <c r="E3" s="270"/>
      <c r="F3" s="270"/>
      <c r="G3" s="270"/>
      <c r="H3" s="271"/>
    </row>
    <row r="4" spans="2:8" s="406" customFormat="1" ht="63" customHeight="1" x14ac:dyDescent="0.2">
      <c r="B4" s="560" t="s">
        <v>1</v>
      </c>
      <c r="C4" s="561"/>
      <c r="D4" s="561"/>
      <c r="E4" s="561"/>
      <c r="F4" s="561"/>
      <c r="G4" s="561"/>
      <c r="H4" s="562"/>
    </row>
    <row r="5" spans="2:8" s="406" customFormat="1" ht="63" customHeight="1" x14ac:dyDescent="0.2">
      <c r="B5" s="563"/>
      <c r="C5" s="564"/>
      <c r="D5" s="564"/>
      <c r="E5" s="564"/>
      <c r="F5" s="564"/>
      <c r="G5" s="564"/>
      <c r="H5" s="565"/>
    </row>
    <row r="6" spans="2:8" s="406" customFormat="1" x14ac:dyDescent="0.2">
      <c r="B6" s="528" t="s">
        <v>2</v>
      </c>
      <c r="C6" s="566"/>
      <c r="D6" s="566"/>
      <c r="E6" s="566"/>
      <c r="F6" s="566"/>
      <c r="G6" s="566"/>
      <c r="H6" s="567"/>
    </row>
    <row r="7" spans="2:8" s="406" customFormat="1" ht="60" customHeight="1" x14ac:dyDescent="0.2">
      <c r="B7" s="568" t="s">
        <v>3</v>
      </c>
      <c r="C7" s="569"/>
      <c r="D7" s="569"/>
      <c r="E7" s="569"/>
      <c r="F7" s="569"/>
      <c r="G7" s="569"/>
      <c r="H7" s="570"/>
    </row>
    <row r="8" spans="2:8" x14ac:dyDescent="0.2">
      <c r="B8" s="272"/>
      <c r="C8" s="273"/>
      <c r="D8" s="273"/>
      <c r="E8" s="273"/>
      <c r="F8" s="273"/>
      <c r="G8" s="273"/>
      <c r="H8" s="274"/>
    </row>
    <row r="9" spans="2:8" ht="20.45" customHeight="1" x14ac:dyDescent="0.2">
      <c r="B9" s="571" t="s">
        <v>4</v>
      </c>
      <c r="C9" s="572"/>
      <c r="D9" s="572"/>
      <c r="E9" s="572"/>
      <c r="F9" s="572"/>
      <c r="G9" s="572"/>
      <c r="H9" s="573"/>
    </row>
    <row r="10" spans="2:8" x14ac:dyDescent="0.2">
      <c r="B10" s="424"/>
      <c r="C10" s="425"/>
      <c r="D10" s="425"/>
      <c r="E10" s="425"/>
      <c r="F10" s="425"/>
      <c r="G10" s="425"/>
      <c r="H10" s="426"/>
    </row>
    <row r="11" spans="2:8" ht="20.45" customHeight="1" x14ac:dyDescent="0.2">
      <c r="B11" s="574" t="s">
        <v>5</v>
      </c>
      <c r="C11" s="575"/>
      <c r="D11" s="575"/>
      <c r="E11" s="575"/>
      <c r="F11" s="575"/>
      <c r="G11" s="575"/>
      <c r="H11" s="576"/>
    </row>
    <row r="12" spans="2:8" ht="20.45" customHeight="1" x14ac:dyDescent="0.2">
      <c r="B12" s="579" t="s">
        <v>6</v>
      </c>
      <c r="C12" s="580"/>
      <c r="D12" s="580"/>
      <c r="E12" s="580"/>
      <c r="F12" s="580"/>
      <c r="G12" s="580"/>
      <c r="H12" s="581"/>
    </row>
    <row r="13" spans="2:8" ht="20.45" customHeight="1" x14ac:dyDescent="0.2">
      <c r="B13" s="428"/>
      <c r="C13" s="429"/>
      <c r="D13" s="429"/>
      <c r="E13" s="429"/>
      <c r="F13" s="429"/>
      <c r="G13" s="429"/>
      <c r="H13" s="430"/>
    </row>
    <row r="14" spans="2:8" ht="27" customHeight="1" x14ac:dyDescent="0.2">
      <c r="B14" s="582" t="s">
        <v>7</v>
      </c>
      <c r="C14" s="583"/>
      <c r="D14" s="583"/>
      <c r="E14" s="583"/>
      <c r="F14" s="583"/>
      <c r="G14" s="583"/>
      <c r="H14" s="584"/>
    </row>
    <row r="15" spans="2:8" s="172" customFormat="1" ht="20.45" customHeight="1" x14ac:dyDescent="0.2">
      <c r="B15" s="428"/>
      <c r="C15" s="429"/>
      <c r="D15" s="429"/>
      <c r="E15" s="429"/>
      <c r="F15" s="429"/>
      <c r="G15" s="429"/>
      <c r="H15" s="430"/>
    </row>
    <row r="16" spans="2:8" ht="20.45" customHeight="1" x14ac:dyDescent="0.2">
      <c r="B16" s="571" t="s">
        <v>8</v>
      </c>
      <c r="C16" s="547"/>
      <c r="D16" s="547"/>
      <c r="E16" s="547"/>
      <c r="F16" s="547"/>
      <c r="G16" s="547"/>
      <c r="H16" s="548"/>
    </row>
    <row r="17" spans="2:8" ht="9" customHeight="1" x14ac:dyDescent="0.2">
      <c r="B17" s="546"/>
      <c r="C17" s="547"/>
      <c r="D17" s="547"/>
      <c r="E17" s="547"/>
      <c r="F17" s="547"/>
      <c r="G17" s="547"/>
      <c r="H17" s="548"/>
    </row>
    <row r="18" spans="2:8" x14ac:dyDescent="0.2">
      <c r="B18" s="571" t="s">
        <v>9</v>
      </c>
      <c r="C18" s="547"/>
      <c r="D18" s="547"/>
      <c r="E18" s="547"/>
      <c r="F18" s="547"/>
      <c r="G18" s="547"/>
      <c r="H18" s="548"/>
    </row>
    <row r="19" spans="2:8" x14ac:dyDescent="0.2">
      <c r="B19" s="418"/>
      <c r="C19" s="427"/>
      <c r="D19" s="427"/>
      <c r="E19" s="427"/>
      <c r="F19" s="427"/>
      <c r="G19" s="427"/>
      <c r="H19" s="420"/>
    </row>
    <row r="20" spans="2:8" ht="18.600000000000001" customHeight="1" x14ac:dyDescent="0.2">
      <c r="B20" s="546" t="s">
        <v>10</v>
      </c>
      <c r="C20" s="547"/>
      <c r="D20" s="547"/>
      <c r="E20" s="547"/>
      <c r="F20" s="547"/>
      <c r="G20" s="547"/>
      <c r="H20" s="548"/>
    </row>
    <row r="21" spans="2:8" ht="18.600000000000001" customHeight="1" x14ac:dyDescent="0.2">
      <c r="B21" s="418"/>
      <c r="C21" s="427"/>
      <c r="D21" s="427"/>
      <c r="E21" s="427"/>
      <c r="F21" s="427"/>
      <c r="G21" s="427"/>
      <c r="H21" s="420"/>
    </row>
    <row r="22" spans="2:8" ht="27.75" customHeight="1" x14ac:dyDescent="0.2">
      <c r="B22" s="543" t="s">
        <v>11</v>
      </c>
      <c r="C22" s="544"/>
      <c r="D22" s="544"/>
      <c r="E22" s="544"/>
      <c r="F22" s="544"/>
      <c r="G22" s="544"/>
      <c r="H22" s="545"/>
    </row>
    <row r="23" spans="2:8" ht="18.600000000000001" customHeight="1" thickBot="1" x14ac:dyDescent="0.25">
      <c r="B23" s="285"/>
      <c r="C23" s="419"/>
      <c r="D23" s="419"/>
      <c r="E23" s="419"/>
      <c r="F23" s="419"/>
      <c r="G23" s="419"/>
      <c r="H23" s="286"/>
    </row>
    <row r="24" spans="2:8" ht="12.75" thickTop="1" x14ac:dyDescent="0.2">
      <c r="B24" s="431"/>
      <c r="C24" s="535" t="s">
        <v>12</v>
      </c>
      <c r="D24" s="536"/>
      <c r="E24" s="537" t="s">
        <v>13</v>
      </c>
      <c r="F24" s="538"/>
      <c r="G24" s="275"/>
      <c r="H24" s="432"/>
    </row>
    <row r="25" spans="2:8" ht="26.25" customHeight="1" x14ac:dyDescent="0.2">
      <c r="B25" s="431"/>
      <c r="C25" s="526" t="s">
        <v>14</v>
      </c>
      <c r="D25" s="527"/>
      <c r="E25" s="524" t="s">
        <v>15</v>
      </c>
      <c r="F25" s="525"/>
      <c r="G25" s="275"/>
      <c r="H25" s="432"/>
    </row>
    <row r="26" spans="2:8" ht="30.75" customHeight="1" x14ac:dyDescent="0.2">
      <c r="B26" s="431"/>
      <c r="C26" s="526" t="s">
        <v>16</v>
      </c>
      <c r="D26" s="527"/>
      <c r="E26" s="524" t="s">
        <v>17</v>
      </c>
      <c r="F26" s="525"/>
      <c r="G26" s="275"/>
      <c r="H26" s="432"/>
    </row>
    <row r="27" spans="2:8" ht="20.45" customHeight="1" x14ac:dyDescent="0.2">
      <c r="B27" s="431"/>
      <c r="C27" s="526" t="s">
        <v>18</v>
      </c>
      <c r="D27" s="527"/>
      <c r="E27" s="524" t="s">
        <v>19</v>
      </c>
      <c r="F27" s="525"/>
      <c r="G27" s="275"/>
      <c r="H27" s="432"/>
    </row>
    <row r="28" spans="2:8" ht="29.45" customHeight="1" x14ac:dyDescent="0.2">
      <c r="B28" s="431"/>
      <c r="C28" s="577" t="s">
        <v>20</v>
      </c>
      <c r="D28" s="578"/>
      <c r="E28" s="533" t="s">
        <v>21</v>
      </c>
      <c r="F28" s="534"/>
      <c r="G28" s="275"/>
      <c r="H28" s="432"/>
    </row>
    <row r="29" spans="2:8" ht="23.1" customHeight="1" x14ac:dyDescent="0.2">
      <c r="B29" s="431"/>
      <c r="C29" s="577" t="s">
        <v>22</v>
      </c>
      <c r="D29" s="578"/>
      <c r="E29" s="533" t="s">
        <v>23</v>
      </c>
      <c r="F29" s="534"/>
      <c r="G29" s="275"/>
      <c r="H29" s="432"/>
    </row>
    <row r="30" spans="2:8" ht="47.1" customHeight="1" x14ac:dyDescent="0.2">
      <c r="B30" s="431"/>
      <c r="C30" s="577" t="s">
        <v>24</v>
      </c>
      <c r="D30" s="578"/>
      <c r="E30" s="533" t="s">
        <v>25</v>
      </c>
      <c r="F30" s="534"/>
      <c r="G30" s="275"/>
      <c r="H30" s="432"/>
    </row>
    <row r="31" spans="2:8" ht="69.75" customHeight="1" x14ac:dyDescent="0.2">
      <c r="B31" s="431"/>
      <c r="C31" s="577" t="s">
        <v>26</v>
      </c>
      <c r="D31" s="578"/>
      <c r="E31" s="533" t="s">
        <v>27</v>
      </c>
      <c r="F31" s="534"/>
      <c r="G31" s="275"/>
      <c r="H31" s="432"/>
    </row>
    <row r="32" spans="2:8" x14ac:dyDescent="0.2">
      <c r="B32" s="433"/>
      <c r="C32" s="276"/>
      <c r="D32" s="276"/>
      <c r="E32" s="277"/>
      <c r="F32" s="277"/>
      <c r="G32" s="278"/>
      <c r="H32" s="434"/>
    </row>
    <row r="33" spans="2:8" ht="54.75" customHeight="1" x14ac:dyDescent="0.2">
      <c r="B33" s="543" t="s">
        <v>28</v>
      </c>
      <c r="C33" s="544"/>
      <c r="D33" s="544"/>
      <c r="E33" s="544"/>
      <c r="F33" s="544"/>
      <c r="G33" s="544"/>
      <c r="H33" s="545"/>
    </row>
    <row r="34" spans="2:8" ht="14.45" customHeight="1" thickBot="1" x14ac:dyDescent="0.25">
      <c r="B34" s="279"/>
      <c r="C34" s="280"/>
      <c r="D34" s="280"/>
      <c r="E34" s="280"/>
      <c r="F34" s="280"/>
      <c r="G34" s="280"/>
      <c r="H34" s="281"/>
    </row>
    <row r="35" spans="2:8" ht="14.45" customHeight="1" thickTop="1" x14ac:dyDescent="0.2">
      <c r="B35" s="279"/>
      <c r="C35" s="549" t="s">
        <v>29</v>
      </c>
      <c r="D35" s="550"/>
      <c r="E35" s="537" t="s">
        <v>13</v>
      </c>
      <c r="F35" s="538"/>
      <c r="G35" s="280"/>
      <c r="H35" s="281"/>
    </row>
    <row r="36" spans="2:8" ht="52.5" customHeight="1" x14ac:dyDescent="0.2">
      <c r="B36" s="279"/>
      <c r="C36" s="551" t="s">
        <v>30</v>
      </c>
      <c r="D36" s="552"/>
      <c r="E36" s="533" t="s">
        <v>31</v>
      </c>
      <c r="F36" s="534"/>
      <c r="G36" s="280"/>
      <c r="H36" s="281"/>
    </row>
    <row r="37" spans="2:8" ht="23.45" customHeight="1" x14ac:dyDescent="0.2">
      <c r="B37" s="279"/>
      <c r="C37" s="577" t="s">
        <v>32</v>
      </c>
      <c r="D37" s="578"/>
      <c r="E37" s="533" t="s">
        <v>33</v>
      </c>
      <c r="F37" s="534"/>
      <c r="G37" s="280"/>
      <c r="H37" s="281"/>
    </row>
    <row r="38" spans="2:8" ht="57.75" customHeight="1" x14ac:dyDescent="0.2">
      <c r="B38" s="279"/>
      <c r="C38" s="577" t="s">
        <v>34</v>
      </c>
      <c r="D38" s="578"/>
      <c r="E38" s="533" t="s">
        <v>35</v>
      </c>
      <c r="F38" s="534"/>
      <c r="G38" s="280"/>
      <c r="H38" s="281"/>
    </row>
    <row r="39" spans="2:8" ht="77.45" customHeight="1" x14ac:dyDescent="0.2">
      <c r="B39" s="279"/>
      <c r="C39" s="577" t="s">
        <v>36</v>
      </c>
      <c r="D39" s="578"/>
      <c r="E39" s="533" t="s">
        <v>37</v>
      </c>
      <c r="F39" s="534"/>
      <c r="G39" s="280"/>
      <c r="H39" s="281"/>
    </row>
    <row r="40" spans="2:8" ht="36.950000000000003" customHeight="1" x14ac:dyDescent="0.2">
      <c r="B40" s="279"/>
      <c r="C40" s="577" t="s">
        <v>38</v>
      </c>
      <c r="D40" s="578"/>
      <c r="E40" s="533" t="s">
        <v>39</v>
      </c>
      <c r="F40" s="534"/>
      <c r="G40" s="280"/>
      <c r="H40" s="281"/>
    </row>
    <row r="41" spans="2:8" ht="34.5" customHeight="1" x14ac:dyDescent="0.2">
      <c r="B41" s="279"/>
      <c r="C41" s="585" t="s">
        <v>40</v>
      </c>
      <c r="D41" s="586"/>
      <c r="E41" s="541" t="s">
        <v>41</v>
      </c>
      <c r="F41" s="542"/>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43" t="s">
        <v>42</v>
      </c>
      <c r="C44" s="544"/>
      <c r="D44" s="544"/>
      <c r="E44" s="544"/>
      <c r="F44" s="544"/>
      <c r="G44" s="544"/>
      <c r="H44" s="545"/>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5" t="s">
        <v>12</v>
      </c>
      <c r="D47" s="536"/>
      <c r="E47" s="537" t="s">
        <v>13</v>
      </c>
      <c r="F47" s="538"/>
      <c r="G47" s="275"/>
      <c r="H47" s="432"/>
    </row>
    <row r="48" spans="2:8" x14ac:dyDescent="0.2">
      <c r="B48" s="431"/>
      <c r="C48" s="526" t="s">
        <v>43</v>
      </c>
      <c r="D48" s="527"/>
      <c r="E48" s="524" t="s">
        <v>44</v>
      </c>
      <c r="F48" s="525"/>
      <c r="G48" s="275"/>
      <c r="H48" s="432"/>
    </row>
    <row r="49" spans="2:8" x14ac:dyDescent="0.2">
      <c r="B49" s="431"/>
      <c r="C49" s="526" t="s">
        <v>45</v>
      </c>
      <c r="D49" s="527"/>
      <c r="E49" s="524" t="s">
        <v>44</v>
      </c>
      <c r="F49" s="525"/>
      <c r="G49" s="275"/>
      <c r="H49" s="432"/>
    </row>
    <row r="50" spans="2:8" x14ac:dyDescent="0.2">
      <c r="B50" s="431"/>
      <c r="C50" s="526" t="s">
        <v>46</v>
      </c>
      <c r="D50" s="527"/>
      <c r="E50" s="524" t="s">
        <v>47</v>
      </c>
      <c r="F50" s="525"/>
      <c r="G50" s="275"/>
      <c r="H50" s="432"/>
    </row>
    <row r="51" spans="2:8" x14ac:dyDescent="0.2">
      <c r="B51" s="431"/>
      <c r="C51" s="526" t="s">
        <v>48</v>
      </c>
      <c r="D51" s="527"/>
      <c r="E51" s="524" t="s">
        <v>47</v>
      </c>
      <c r="F51" s="525"/>
      <c r="G51" s="275"/>
      <c r="H51" s="432"/>
    </row>
    <row r="52" spans="2:8" ht="34.5" customHeight="1" x14ac:dyDescent="0.2">
      <c r="B52" s="431"/>
      <c r="C52" s="587" t="s">
        <v>49</v>
      </c>
      <c r="D52" s="588"/>
      <c r="E52" s="589" t="s">
        <v>50</v>
      </c>
      <c r="F52" s="590"/>
      <c r="G52" s="275"/>
      <c r="H52" s="432"/>
    </row>
    <row r="53" spans="2:8" x14ac:dyDescent="0.2">
      <c r="B53" s="431"/>
      <c r="G53" s="275"/>
      <c r="H53" s="432"/>
    </row>
    <row r="54" spans="2:8" ht="12" customHeight="1" x14ac:dyDescent="0.2">
      <c r="B54" s="431"/>
      <c r="G54" s="275"/>
      <c r="H54" s="432"/>
    </row>
    <row r="55" spans="2:8" ht="18.600000000000001" customHeight="1" x14ac:dyDescent="0.2">
      <c r="B55" s="543" t="s">
        <v>51</v>
      </c>
      <c r="C55" s="544"/>
      <c r="D55" s="544"/>
      <c r="E55" s="544"/>
      <c r="F55" s="544"/>
      <c r="G55" s="544"/>
      <c r="H55" s="545"/>
    </row>
    <row r="56" spans="2:8" ht="18.600000000000001" customHeight="1" x14ac:dyDescent="0.2">
      <c r="B56" s="282"/>
      <c r="C56" s="283"/>
      <c r="D56" s="283"/>
      <c r="E56" s="283"/>
      <c r="F56" s="283"/>
      <c r="G56" s="283"/>
      <c r="H56" s="284"/>
    </row>
    <row r="57" spans="2:8" ht="63.75" customHeight="1" x14ac:dyDescent="0.2">
      <c r="B57" s="546" t="s">
        <v>52</v>
      </c>
      <c r="C57" s="547"/>
      <c r="D57" s="547"/>
      <c r="E57" s="547"/>
      <c r="F57" s="547"/>
      <c r="G57" s="547"/>
      <c r="H57" s="548"/>
    </row>
    <row r="58" spans="2:8" ht="18.600000000000001" customHeight="1" thickBot="1" x14ac:dyDescent="0.25">
      <c r="B58" s="285"/>
      <c r="C58" s="419"/>
      <c r="D58" s="419"/>
      <c r="E58" s="419"/>
      <c r="F58" s="419"/>
      <c r="G58" s="419"/>
      <c r="H58" s="286"/>
    </row>
    <row r="59" spans="2:8" ht="18.600000000000001" customHeight="1" thickTop="1" x14ac:dyDescent="0.2">
      <c r="B59" s="285"/>
      <c r="C59" s="549" t="s">
        <v>29</v>
      </c>
      <c r="D59" s="550"/>
      <c r="E59" s="537" t="s">
        <v>13</v>
      </c>
      <c r="F59" s="538"/>
      <c r="G59" s="419"/>
      <c r="H59" s="286"/>
    </row>
    <row r="60" spans="2:8" ht="53.1" customHeight="1" x14ac:dyDescent="0.2">
      <c r="B60" s="285"/>
      <c r="C60" s="553" t="s">
        <v>53</v>
      </c>
      <c r="D60" s="554"/>
      <c r="E60" s="533" t="s">
        <v>54</v>
      </c>
      <c r="F60" s="534"/>
      <c r="G60" s="419"/>
      <c r="H60" s="286"/>
    </row>
    <row r="61" spans="2:8" ht="113.25" customHeight="1" x14ac:dyDescent="0.2">
      <c r="B61" s="285"/>
      <c r="C61" s="531" t="s">
        <v>55</v>
      </c>
      <c r="D61" s="532"/>
      <c r="E61" s="555" t="s">
        <v>56</v>
      </c>
      <c r="F61" s="556"/>
      <c r="G61" s="419"/>
      <c r="H61" s="286"/>
    </row>
    <row r="62" spans="2:8" ht="54" customHeight="1" x14ac:dyDescent="0.2">
      <c r="B62" s="285"/>
      <c r="C62" s="531" t="s">
        <v>57</v>
      </c>
      <c r="D62" s="532"/>
      <c r="E62" s="533" t="s">
        <v>58</v>
      </c>
      <c r="F62" s="534"/>
      <c r="G62" s="419"/>
      <c r="H62" s="286"/>
    </row>
    <row r="63" spans="2:8" ht="51.95" customHeight="1" x14ac:dyDescent="0.2">
      <c r="B63" s="285"/>
      <c r="C63" s="531" t="s">
        <v>59</v>
      </c>
      <c r="D63" s="532"/>
      <c r="E63" s="533" t="s">
        <v>60</v>
      </c>
      <c r="F63" s="534"/>
      <c r="G63" s="419"/>
      <c r="H63" s="286"/>
    </row>
    <row r="64" spans="2:8" ht="53.45" customHeight="1" x14ac:dyDescent="0.2">
      <c r="B64" s="285"/>
      <c r="C64" s="531" t="s">
        <v>61</v>
      </c>
      <c r="D64" s="532"/>
      <c r="E64" s="533" t="s">
        <v>62</v>
      </c>
      <c r="F64" s="534"/>
      <c r="G64" s="419"/>
      <c r="H64" s="286"/>
    </row>
    <row r="65" spans="2:8" ht="48.6" customHeight="1" x14ac:dyDescent="0.2">
      <c r="B65" s="285"/>
      <c r="C65" s="531" t="s">
        <v>63</v>
      </c>
      <c r="D65" s="532"/>
      <c r="E65" s="533" t="s">
        <v>64</v>
      </c>
      <c r="F65" s="534"/>
      <c r="G65" s="419"/>
      <c r="H65" s="286"/>
    </row>
    <row r="66" spans="2:8" ht="49.5" customHeight="1" x14ac:dyDescent="0.2">
      <c r="B66" s="285"/>
      <c r="C66" s="531" t="s">
        <v>65</v>
      </c>
      <c r="D66" s="532"/>
      <c r="E66" s="533" t="s">
        <v>66</v>
      </c>
      <c r="F66" s="534"/>
      <c r="G66" s="419"/>
      <c r="H66" s="286"/>
    </row>
    <row r="67" spans="2:8" ht="50.1" customHeight="1" x14ac:dyDescent="0.2">
      <c r="B67" s="285"/>
      <c r="C67" s="531" t="s">
        <v>67</v>
      </c>
      <c r="D67" s="532"/>
      <c r="E67" s="533" t="s">
        <v>68</v>
      </c>
      <c r="F67" s="534"/>
      <c r="G67" s="419"/>
      <c r="H67" s="286"/>
    </row>
    <row r="68" spans="2:8" ht="34.5" customHeight="1" x14ac:dyDescent="0.2">
      <c r="B68" s="285"/>
      <c r="C68" s="531" t="s">
        <v>69</v>
      </c>
      <c r="D68" s="532"/>
      <c r="E68" s="533" t="s">
        <v>68</v>
      </c>
      <c r="F68" s="534"/>
      <c r="G68" s="419"/>
      <c r="H68" s="286"/>
    </row>
    <row r="69" spans="2:8" ht="34.5" customHeight="1" x14ac:dyDescent="0.2">
      <c r="B69" s="285"/>
      <c r="C69" s="531" t="s">
        <v>70</v>
      </c>
      <c r="D69" s="532"/>
      <c r="E69" s="533" t="s">
        <v>71</v>
      </c>
      <c r="F69" s="534"/>
      <c r="G69" s="419"/>
      <c r="H69" s="286"/>
    </row>
    <row r="70" spans="2:8" ht="34.5" customHeight="1" x14ac:dyDescent="0.2">
      <c r="B70" s="285"/>
      <c r="C70" s="531" t="s">
        <v>72</v>
      </c>
      <c r="D70" s="532"/>
      <c r="E70" s="533" t="s">
        <v>73</v>
      </c>
      <c r="F70" s="534"/>
      <c r="G70" s="419"/>
      <c r="H70" s="286"/>
    </row>
    <row r="71" spans="2:8" ht="34.5" customHeight="1" x14ac:dyDescent="0.2">
      <c r="B71" s="285"/>
      <c r="C71" s="531" t="s">
        <v>74</v>
      </c>
      <c r="D71" s="532"/>
      <c r="E71" s="533" t="s">
        <v>75</v>
      </c>
      <c r="F71" s="534"/>
      <c r="G71" s="419"/>
      <c r="H71" s="286"/>
    </row>
    <row r="72" spans="2:8" ht="18.600000000000001" customHeight="1" x14ac:dyDescent="0.2">
      <c r="B72" s="285"/>
      <c r="C72" s="531" t="s">
        <v>76</v>
      </c>
      <c r="D72" s="532"/>
      <c r="E72" s="533" t="s">
        <v>77</v>
      </c>
      <c r="F72" s="534"/>
      <c r="G72" s="419"/>
      <c r="H72" s="286"/>
    </row>
    <row r="73" spans="2:8" ht="18.600000000000001" customHeight="1" x14ac:dyDescent="0.2">
      <c r="B73" s="285"/>
      <c r="C73" s="531" t="s">
        <v>78</v>
      </c>
      <c r="D73" s="532"/>
      <c r="E73" s="533" t="s">
        <v>79</v>
      </c>
      <c r="F73" s="534"/>
      <c r="G73" s="419"/>
      <c r="H73" s="286"/>
    </row>
    <row r="74" spans="2:8" ht="78.75" customHeight="1" x14ac:dyDescent="0.2">
      <c r="B74" s="285"/>
      <c r="C74" s="531" t="s">
        <v>80</v>
      </c>
      <c r="D74" s="532"/>
      <c r="E74" s="533" t="s">
        <v>81</v>
      </c>
      <c r="F74" s="534"/>
      <c r="G74" s="419"/>
      <c r="H74" s="286"/>
    </row>
    <row r="75" spans="2:8" ht="39.950000000000003" customHeight="1" x14ac:dyDescent="0.2">
      <c r="B75" s="285"/>
      <c r="C75" s="531" t="s">
        <v>82</v>
      </c>
      <c r="D75" s="532"/>
      <c r="E75" s="533" t="s">
        <v>83</v>
      </c>
      <c r="F75" s="534"/>
      <c r="G75" s="419"/>
      <c r="H75" s="286"/>
    </row>
    <row r="76" spans="2:8" ht="39.950000000000003" customHeight="1" x14ac:dyDescent="0.2">
      <c r="B76" s="285"/>
      <c r="C76" s="531" t="s">
        <v>84</v>
      </c>
      <c r="D76" s="532"/>
      <c r="E76" s="533" t="s">
        <v>85</v>
      </c>
      <c r="F76" s="534"/>
      <c r="G76" s="419"/>
      <c r="H76" s="286"/>
    </row>
    <row r="77" spans="2:8" ht="39.950000000000003" customHeight="1" x14ac:dyDescent="0.2">
      <c r="B77" s="285"/>
      <c r="C77" s="531" t="s">
        <v>86</v>
      </c>
      <c r="D77" s="532"/>
      <c r="E77" s="533" t="s">
        <v>87</v>
      </c>
      <c r="F77" s="534"/>
      <c r="G77" s="419"/>
      <c r="H77" s="286"/>
    </row>
    <row r="78" spans="2:8" ht="39.950000000000003" customHeight="1" x14ac:dyDescent="0.2">
      <c r="B78" s="285"/>
      <c r="C78" s="531" t="s">
        <v>88</v>
      </c>
      <c r="D78" s="532"/>
      <c r="E78" s="533" t="s">
        <v>89</v>
      </c>
      <c r="F78" s="534"/>
      <c r="G78" s="419"/>
      <c r="H78" s="286"/>
    </row>
    <row r="79" spans="2:8" ht="39.950000000000003" customHeight="1" x14ac:dyDescent="0.2">
      <c r="B79" s="285"/>
      <c r="C79" s="531" t="s">
        <v>90</v>
      </c>
      <c r="D79" s="532"/>
      <c r="E79" s="533" t="s">
        <v>91</v>
      </c>
      <c r="F79" s="534"/>
      <c r="G79" s="419"/>
      <c r="H79" s="286"/>
    </row>
    <row r="80" spans="2:8" ht="29.45" customHeight="1" x14ac:dyDescent="0.2">
      <c r="B80" s="285"/>
      <c r="C80" s="539" t="s">
        <v>92</v>
      </c>
      <c r="D80" s="540"/>
      <c r="E80" s="541" t="s">
        <v>93</v>
      </c>
      <c r="F80" s="542"/>
      <c r="G80" s="419"/>
      <c r="H80" s="286"/>
    </row>
    <row r="81" spans="2:8" ht="18.600000000000001" customHeight="1" x14ac:dyDescent="0.2">
      <c r="B81" s="285"/>
      <c r="C81" s="419"/>
      <c r="D81" s="419"/>
      <c r="E81" s="419"/>
      <c r="F81" s="419"/>
      <c r="G81" s="419"/>
      <c r="H81" s="286"/>
    </row>
    <row r="82" spans="2:8" ht="18.600000000000001" customHeight="1" x14ac:dyDescent="0.2">
      <c r="B82" s="543" t="s">
        <v>94</v>
      </c>
      <c r="C82" s="544"/>
      <c r="D82" s="544"/>
      <c r="E82" s="544"/>
      <c r="F82" s="544"/>
      <c r="G82" s="544"/>
      <c r="H82" s="545"/>
    </row>
    <row r="83" spans="2:8" ht="18.600000000000001" customHeight="1" x14ac:dyDescent="0.2">
      <c r="B83" s="285"/>
      <c r="C83" s="419"/>
      <c r="D83" s="419"/>
      <c r="E83" s="419"/>
      <c r="F83" s="419"/>
      <c r="G83" s="419"/>
      <c r="H83" s="286"/>
    </row>
    <row r="84" spans="2:8" ht="29.45" customHeight="1" x14ac:dyDescent="0.2">
      <c r="B84" s="528" t="s">
        <v>95</v>
      </c>
      <c r="C84" s="529"/>
      <c r="D84" s="529"/>
      <c r="E84" s="529"/>
      <c r="F84" s="529"/>
      <c r="G84" s="529"/>
      <c r="H84" s="530"/>
    </row>
    <row r="85" spans="2:8" ht="18.600000000000001" customHeight="1" x14ac:dyDescent="0.2">
      <c r="B85" s="418"/>
      <c r="C85" s="427"/>
      <c r="D85" s="427"/>
      <c r="E85" s="427"/>
      <c r="F85" s="427"/>
      <c r="G85" s="427"/>
      <c r="H85" s="420"/>
    </row>
    <row r="86" spans="2:8" ht="40.5" customHeight="1" x14ac:dyDescent="0.2">
      <c r="B86" s="546" t="s">
        <v>96</v>
      </c>
      <c r="C86" s="547"/>
      <c r="D86" s="547"/>
      <c r="E86" s="547"/>
      <c r="F86" s="547"/>
      <c r="G86" s="547"/>
      <c r="H86" s="548"/>
    </row>
    <row r="87" spans="2:8" ht="12.75" thickBot="1" x14ac:dyDescent="0.25">
      <c r="B87" s="285"/>
      <c r="C87" s="419"/>
      <c r="D87" s="419"/>
      <c r="E87" s="419"/>
      <c r="F87" s="419"/>
      <c r="G87" s="419"/>
      <c r="H87" s="286"/>
    </row>
    <row r="88" spans="2:8" ht="30" customHeight="1" thickTop="1" x14ac:dyDescent="0.2">
      <c r="B88" s="285"/>
      <c r="C88" s="535" t="s">
        <v>29</v>
      </c>
      <c r="D88" s="536"/>
      <c r="E88" s="537" t="s">
        <v>13</v>
      </c>
      <c r="F88" s="538"/>
      <c r="G88" s="419"/>
      <c r="H88" s="286"/>
    </row>
    <row r="89" spans="2:8" ht="30" customHeight="1" x14ac:dyDescent="0.2">
      <c r="B89" s="285"/>
      <c r="C89" s="531" t="s">
        <v>97</v>
      </c>
      <c r="D89" s="532"/>
      <c r="E89" s="533" t="s">
        <v>98</v>
      </c>
      <c r="F89" s="534"/>
      <c r="G89" s="419"/>
      <c r="H89" s="286"/>
    </row>
    <row r="90" spans="2:8" ht="44.45" customHeight="1" x14ac:dyDescent="0.2">
      <c r="B90" s="285"/>
      <c r="C90" s="531" t="s">
        <v>99</v>
      </c>
      <c r="D90" s="532"/>
      <c r="E90" s="533" t="s">
        <v>100</v>
      </c>
      <c r="F90" s="534"/>
      <c r="G90" s="419"/>
      <c r="H90" s="286"/>
    </row>
    <row r="91" spans="2:8" ht="51" customHeight="1" x14ac:dyDescent="0.2">
      <c r="B91" s="285"/>
      <c r="C91" s="531" t="s">
        <v>101</v>
      </c>
      <c r="D91" s="532"/>
      <c r="E91" s="533" t="s">
        <v>102</v>
      </c>
      <c r="F91" s="534"/>
      <c r="G91" s="419"/>
      <c r="H91" s="286"/>
    </row>
    <row r="92" spans="2:8" ht="76.5" customHeight="1" x14ac:dyDescent="0.2">
      <c r="B92" s="285"/>
      <c r="C92" s="531" t="s">
        <v>103</v>
      </c>
      <c r="D92" s="532"/>
      <c r="E92" s="533" t="s">
        <v>104</v>
      </c>
      <c r="F92" s="534"/>
      <c r="G92" s="419"/>
      <c r="H92" s="286"/>
    </row>
    <row r="93" spans="2:8" ht="51" customHeight="1" x14ac:dyDescent="0.2">
      <c r="B93" s="285"/>
      <c r="C93" s="531" t="s">
        <v>105</v>
      </c>
      <c r="D93" s="532"/>
      <c r="E93" s="533" t="s">
        <v>106</v>
      </c>
      <c r="F93" s="534"/>
      <c r="G93" s="419"/>
      <c r="H93" s="286"/>
    </row>
    <row r="94" spans="2:8" ht="51" customHeight="1" x14ac:dyDescent="0.2">
      <c r="B94" s="285"/>
      <c r="C94" s="531" t="s">
        <v>107</v>
      </c>
      <c r="D94" s="532"/>
      <c r="E94" s="533" t="s">
        <v>108</v>
      </c>
      <c r="F94" s="534"/>
      <c r="G94" s="419"/>
      <c r="H94" s="286"/>
    </row>
    <row r="95" spans="2:8" ht="53.45" customHeight="1" x14ac:dyDescent="0.2">
      <c r="B95" s="285"/>
      <c r="C95" s="531" t="s">
        <v>109</v>
      </c>
      <c r="D95" s="532"/>
      <c r="E95" s="533" t="s">
        <v>110</v>
      </c>
      <c r="F95" s="534"/>
      <c r="G95" s="419"/>
      <c r="H95" s="286"/>
    </row>
    <row r="96" spans="2:8" ht="23.1" customHeight="1" x14ac:dyDescent="0.2">
      <c r="B96" s="285"/>
      <c r="C96" s="539" t="s">
        <v>111</v>
      </c>
      <c r="D96" s="540"/>
      <c r="E96" s="541" t="s">
        <v>112</v>
      </c>
      <c r="F96" s="542"/>
      <c r="G96" s="419"/>
      <c r="H96" s="286"/>
    </row>
    <row r="97" spans="2:8" ht="30" customHeight="1" x14ac:dyDescent="0.2">
      <c r="B97" s="285"/>
      <c r="C97" s="419"/>
      <c r="D97" s="419"/>
      <c r="E97" s="419"/>
      <c r="F97" s="419"/>
      <c r="G97" s="419"/>
      <c r="H97" s="286"/>
    </row>
    <row r="98" spans="2:8" ht="26.45" customHeight="1" x14ac:dyDescent="0.2">
      <c r="B98" s="528" t="s">
        <v>113</v>
      </c>
      <c r="C98" s="529"/>
      <c r="D98" s="529"/>
      <c r="E98" s="529"/>
      <c r="F98" s="529"/>
      <c r="G98" s="529"/>
      <c r="H98" s="530"/>
    </row>
    <row r="99" spans="2:8" ht="18.600000000000001" customHeight="1" x14ac:dyDescent="0.2">
      <c r="B99" s="421"/>
      <c r="C99" s="422"/>
      <c r="D99" s="422"/>
      <c r="E99" s="422"/>
      <c r="F99" s="422"/>
      <c r="G99" s="422"/>
      <c r="H99" s="423"/>
    </row>
    <row r="100" spans="2:8" ht="18.600000000000001" customHeight="1" x14ac:dyDescent="0.2">
      <c r="B100" s="528" t="s">
        <v>114</v>
      </c>
      <c r="C100" s="529"/>
      <c r="D100" s="529"/>
      <c r="E100" s="529"/>
      <c r="F100" s="529"/>
      <c r="G100" s="529"/>
      <c r="H100" s="530"/>
    </row>
    <row r="101" spans="2:8" ht="18.600000000000001" customHeight="1" x14ac:dyDescent="0.2">
      <c r="B101" s="421"/>
      <c r="C101" s="422"/>
      <c r="D101" s="422"/>
      <c r="E101" s="422"/>
      <c r="F101" s="422"/>
      <c r="G101" s="422"/>
      <c r="H101" s="423"/>
    </row>
    <row r="102" spans="2:8" ht="18.600000000000001" customHeight="1" x14ac:dyDescent="0.2">
      <c r="B102" s="528" t="s">
        <v>115</v>
      </c>
      <c r="C102" s="529"/>
      <c r="D102" s="529"/>
      <c r="E102" s="529"/>
      <c r="F102" s="529"/>
      <c r="G102" s="529"/>
      <c r="H102" s="530"/>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A7" zoomScale="89" zoomScaleNormal="89" zoomScaleSheetLayoutView="110" workbookViewId="0">
      <selection activeCell="D11" sqref="D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0"/>
      <c r="B1" s="605" t="s">
        <v>373</v>
      </c>
      <c r="C1" s="605"/>
      <c r="D1" s="605"/>
      <c r="E1" s="606"/>
      <c r="F1" s="602" t="s">
        <v>354</v>
      </c>
      <c r="G1" s="602"/>
    </row>
    <row r="2" spans="1:69" ht="15" customHeight="1" x14ac:dyDescent="0.25">
      <c r="A2" s="600"/>
      <c r="B2" s="605"/>
      <c r="C2" s="605"/>
      <c r="D2" s="605"/>
      <c r="E2" s="606"/>
      <c r="F2" s="603" t="s">
        <v>355</v>
      </c>
      <c r="G2" s="602"/>
    </row>
    <row r="3" spans="1:69" ht="15" customHeight="1" x14ac:dyDescent="0.25">
      <c r="A3" s="600"/>
      <c r="B3" s="605"/>
      <c r="C3" s="605"/>
      <c r="D3" s="605"/>
      <c r="E3" s="606"/>
      <c r="F3" s="604" t="s">
        <v>356</v>
      </c>
      <c r="G3" s="604"/>
    </row>
    <row r="4" spans="1:69" s="445" customFormat="1" ht="15" customHeight="1" x14ac:dyDescent="0.3">
      <c r="A4" s="601"/>
      <c r="B4" s="607"/>
      <c r="C4" s="607"/>
      <c r="D4" s="607"/>
      <c r="E4" s="608"/>
      <c r="F4" s="603" t="s">
        <v>371</v>
      </c>
      <c r="G4" s="603"/>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594"/>
      <c r="AK4" s="594"/>
    </row>
    <row r="5" spans="1:69" s="451" customFormat="1" ht="9.75" customHeight="1" x14ac:dyDescent="0.25">
      <c r="A5" s="596"/>
      <c r="B5" s="596"/>
      <c r="C5" s="596"/>
      <c r="D5" s="596"/>
      <c r="E5" s="596"/>
    </row>
    <row r="6" spans="1:69" s="445" customFormat="1" ht="20.25" customHeight="1" x14ac:dyDescent="0.3">
      <c r="A6" s="449" t="s">
        <v>14</v>
      </c>
      <c r="B6" s="597" t="s">
        <v>372</v>
      </c>
      <c r="C6" s="598"/>
      <c r="D6" s="598"/>
      <c r="E6" s="599"/>
      <c r="F6" s="479"/>
      <c r="G6" s="479"/>
      <c r="H6" s="477"/>
      <c r="I6" s="477"/>
      <c r="J6" s="477"/>
      <c r="K6" s="477"/>
      <c r="L6" s="477"/>
      <c r="M6" s="477"/>
      <c r="N6" s="477"/>
      <c r="O6" s="595"/>
      <c r="P6" s="595"/>
      <c r="Q6" s="595"/>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31.5" customHeight="1" x14ac:dyDescent="0.3">
      <c r="A7" s="450" t="s">
        <v>16</v>
      </c>
      <c r="B7" s="591" t="s">
        <v>374</v>
      </c>
      <c r="C7" s="592"/>
      <c r="D7" s="592"/>
      <c r="E7" s="593"/>
      <c r="F7" s="480"/>
      <c r="G7" s="480"/>
      <c r="H7" s="478"/>
      <c r="I7" s="478"/>
      <c r="J7" s="478"/>
      <c r="K7" s="478"/>
      <c r="L7" s="478"/>
      <c r="M7" s="478"/>
      <c r="N7" s="478"/>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0" t="s">
        <v>116</v>
      </c>
      <c r="B9" s="610" t="s">
        <v>117</v>
      </c>
      <c r="C9" s="610" t="s">
        <v>118</v>
      </c>
      <c r="D9" s="610" t="s">
        <v>119</v>
      </c>
      <c r="E9" s="610" t="s">
        <v>45</v>
      </c>
      <c r="F9" s="609"/>
    </row>
    <row r="10" spans="1:69" ht="42" customHeight="1" x14ac:dyDescent="0.25">
      <c r="A10" s="610"/>
      <c r="B10" s="610"/>
      <c r="C10" s="610"/>
      <c r="D10" s="610"/>
      <c r="E10" s="610"/>
      <c r="F10" s="609"/>
    </row>
    <row r="11" spans="1:69" s="291" customFormat="1" ht="78.75" customHeight="1" x14ac:dyDescent="0.25">
      <c r="A11" s="288" t="s">
        <v>120</v>
      </c>
      <c r="B11" s="289" t="s">
        <v>117</v>
      </c>
      <c r="C11" s="289" t="s">
        <v>330</v>
      </c>
      <c r="D11" s="289" t="s">
        <v>375</v>
      </c>
      <c r="E11" s="519" t="str">
        <f t="shared" ref="E11:E30" si="0">+CONCATENATE(B11," ",C11," ",D11)</f>
        <v>Posibilidad de recibir o solicitar cualquier dádiva o beneficio a nombre propio o de terceros para adjudicar un contrato o convenio</v>
      </c>
      <c r="F11" s="290"/>
    </row>
    <row r="12" spans="1:69" s="291" customFormat="1" ht="70.5" customHeight="1" x14ac:dyDescent="0.25">
      <c r="A12" s="288" t="s">
        <v>121</v>
      </c>
      <c r="B12" s="289"/>
      <c r="C12" s="289"/>
      <c r="D12" s="289"/>
      <c r="E12" s="519" t="str">
        <f t="shared" si="0"/>
        <v xml:space="preserve">  </v>
      </c>
      <c r="F12" s="290"/>
    </row>
    <row r="13" spans="1:69" ht="92.25" customHeight="1" x14ac:dyDescent="0.25">
      <c r="A13" s="288" t="s">
        <v>122</v>
      </c>
      <c r="B13" s="289"/>
      <c r="C13" s="289"/>
      <c r="D13" s="289"/>
      <c r="E13" s="519" t="str">
        <f t="shared" si="0"/>
        <v xml:space="preserve">  </v>
      </c>
      <c r="F13" s="290"/>
    </row>
    <row r="14" spans="1:69" ht="35.1" customHeight="1" x14ac:dyDescent="0.25">
      <c r="A14" s="288" t="s">
        <v>123</v>
      </c>
      <c r="B14" s="289"/>
      <c r="C14" s="289"/>
      <c r="D14" s="289"/>
      <c r="E14" s="519" t="str">
        <f t="shared" si="0"/>
        <v xml:space="preserve">  </v>
      </c>
      <c r="F14" s="290"/>
    </row>
    <row r="15" spans="1:69" ht="35.1" customHeight="1" x14ac:dyDescent="0.25">
      <c r="A15" s="288" t="s">
        <v>124</v>
      </c>
      <c r="B15" s="289"/>
      <c r="C15" s="289"/>
      <c r="D15" s="289"/>
      <c r="E15" s="519" t="str">
        <f t="shared" si="0"/>
        <v xml:space="preserve">  </v>
      </c>
      <c r="F15" s="290"/>
    </row>
    <row r="16" spans="1:69" ht="35.1" customHeight="1" x14ac:dyDescent="0.25">
      <c r="A16" s="288" t="s">
        <v>125</v>
      </c>
      <c r="B16" s="289"/>
      <c r="C16" s="289"/>
      <c r="D16" s="289"/>
      <c r="E16" s="519" t="str">
        <f t="shared" si="0"/>
        <v xml:space="preserve">  </v>
      </c>
      <c r="F16" s="290"/>
    </row>
    <row r="17" spans="1:6" ht="35.1" customHeight="1" x14ac:dyDescent="0.25">
      <c r="A17" s="288" t="s">
        <v>126</v>
      </c>
      <c r="B17" s="289"/>
      <c r="C17" s="289"/>
      <c r="D17" s="289"/>
      <c r="E17" s="519" t="str">
        <f t="shared" si="0"/>
        <v xml:space="preserve">  </v>
      </c>
      <c r="F17" s="290"/>
    </row>
    <row r="18" spans="1:6" ht="35.1" customHeight="1" x14ac:dyDescent="0.25">
      <c r="A18" s="288" t="s">
        <v>127</v>
      </c>
      <c r="B18" s="289"/>
      <c r="C18" s="289"/>
      <c r="D18" s="289"/>
      <c r="E18" s="519" t="str">
        <f t="shared" si="0"/>
        <v xml:space="preserve">  </v>
      </c>
      <c r="F18" s="290"/>
    </row>
    <row r="19" spans="1:6" ht="35.1" customHeight="1" x14ac:dyDescent="0.25">
      <c r="A19" s="288" t="s">
        <v>128</v>
      </c>
      <c r="B19" s="289"/>
      <c r="C19" s="289"/>
      <c r="D19" s="289"/>
      <c r="E19" s="519" t="str">
        <f t="shared" si="0"/>
        <v xml:space="preserve">  </v>
      </c>
      <c r="F19" s="290"/>
    </row>
    <row r="20" spans="1:6" ht="35.1" customHeight="1" x14ac:dyDescent="0.25">
      <c r="A20" s="288" t="s">
        <v>129</v>
      </c>
      <c r="B20" s="289"/>
      <c r="C20" s="289"/>
      <c r="D20" s="289"/>
      <c r="E20" s="519" t="str">
        <f t="shared" si="0"/>
        <v xml:space="preserve">  </v>
      </c>
      <c r="F20" s="290"/>
    </row>
    <row r="21" spans="1:6" ht="35.1" customHeight="1" x14ac:dyDescent="0.25">
      <c r="A21" s="288" t="s">
        <v>130</v>
      </c>
      <c r="B21" s="289"/>
      <c r="C21" s="289"/>
      <c r="D21" s="289"/>
      <c r="E21" s="519" t="str">
        <f t="shared" si="0"/>
        <v xml:space="preserve">  </v>
      </c>
      <c r="F21" s="290"/>
    </row>
    <row r="22" spans="1:6" ht="35.1" customHeight="1" x14ac:dyDescent="0.25">
      <c r="A22" s="288" t="s">
        <v>131</v>
      </c>
      <c r="B22" s="289"/>
      <c r="C22" s="289"/>
      <c r="D22" s="289"/>
      <c r="E22" s="519" t="str">
        <f t="shared" si="0"/>
        <v xml:space="preserve">  </v>
      </c>
      <c r="F22" s="290"/>
    </row>
    <row r="23" spans="1:6" ht="35.1" customHeight="1" x14ac:dyDescent="0.25">
      <c r="A23" s="288" t="s">
        <v>132</v>
      </c>
      <c r="B23" s="289"/>
      <c r="C23" s="289"/>
      <c r="D23" s="289"/>
      <c r="E23" s="519" t="str">
        <f t="shared" si="0"/>
        <v xml:space="preserve">  </v>
      </c>
      <c r="F23" s="290"/>
    </row>
    <row r="24" spans="1:6" ht="35.1" customHeight="1" x14ac:dyDescent="0.25">
      <c r="A24" s="288" t="s">
        <v>133</v>
      </c>
      <c r="B24" s="289"/>
      <c r="C24" s="289"/>
      <c r="D24" s="289"/>
      <c r="E24" s="519" t="str">
        <f t="shared" si="0"/>
        <v xml:space="preserve">  </v>
      </c>
      <c r="F24" s="290"/>
    </row>
    <row r="25" spans="1:6" ht="35.1" customHeight="1" x14ac:dyDescent="0.25">
      <c r="A25" s="288" t="s">
        <v>134</v>
      </c>
      <c r="B25" s="289"/>
      <c r="C25" s="289"/>
      <c r="D25" s="289"/>
      <c r="E25" s="519" t="str">
        <f t="shared" si="0"/>
        <v xml:space="preserve">  </v>
      </c>
      <c r="F25" s="290"/>
    </row>
    <row r="26" spans="1:6" ht="35.1" customHeight="1" x14ac:dyDescent="0.25">
      <c r="A26" s="288" t="s">
        <v>135</v>
      </c>
      <c r="B26" s="289"/>
      <c r="C26" s="289"/>
      <c r="D26" s="289"/>
      <c r="E26" s="519" t="str">
        <f t="shared" si="0"/>
        <v xml:space="preserve">  </v>
      </c>
      <c r="F26" s="290"/>
    </row>
    <row r="27" spans="1:6" ht="35.1" customHeight="1" x14ac:dyDescent="0.25">
      <c r="A27" s="288" t="s">
        <v>136</v>
      </c>
      <c r="B27" s="289"/>
      <c r="C27" s="289"/>
      <c r="D27" s="289"/>
      <c r="E27" s="519" t="str">
        <f t="shared" si="0"/>
        <v xml:space="preserve">  </v>
      </c>
      <c r="F27" s="290"/>
    </row>
    <row r="28" spans="1:6" ht="35.1" customHeight="1" x14ac:dyDescent="0.25">
      <c r="A28" s="288" t="s">
        <v>137</v>
      </c>
      <c r="B28" s="289"/>
      <c r="C28" s="289"/>
      <c r="D28" s="289"/>
      <c r="E28" s="519" t="str">
        <f t="shared" si="0"/>
        <v xml:space="preserve">  </v>
      </c>
      <c r="F28" s="290"/>
    </row>
    <row r="29" spans="1:6" ht="35.1" customHeight="1" x14ac:dyDescent="0.25">
      <c r="A29" s="288" t="s">
        <v>138</v>
      </c>
      <c r="B29" s="289"/>
      <c r="C29" s="289"/>
      <c r="D29" s="289"/>
      <c r="E29" s="519" t="str">
        <f t="shared" si="0"/>
        <v xml:space="preserve">  </v>
      </c>
      <c r="F29" s="290"/>
    </row>
    <row r="30" spans="1:6" ht="35.1" customHeight="1" x14ac:dyDescent="0.25">
      <c r="A30" s="288" t="s">
        <v>139</v>
      </c>
      <c r="B30" s="289"/>
      <c r="C30" s="289"/>
      <c r="D30" s="289"/>
      <c r="E30" s="519"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C8" zoomScale="110" zoomScaleNormal="110" zoomScaleSheetLayoutView="68" workbookViewId="0">
      <selection activeCell="J12" sqref="J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0"/>
      <c r="B1" s="627" t="s">
        <v>140</v>
      </c>
      <c r="C1" s="627"/>
      <c r="D1" s="628"/>
      <c r="E1" s="602" t="s">
        <v>354</v>
      </c>
      <c r="F1" s="602"/>
    </row>
    <row r="2" spans="1:25" ht="15" customHeight="1" x14ac:dyDescent="0.25">
      <c r="A2" s="600"/>
      <c r="B2" s="627"/>
      <c r="C2" s="627"/>
      <c r="D2" s="628"/>
      <c r="E2" s="603" t="s">
        <v>355</v>
      </c>
      <c r="F2" s="602"/>
    </row>
    <row r="3" spans="1:25" ht="15" customHeight="1" x14ac:dyDescent="0.25">
      <c r="A3" s="600"/>
      <c r="B3" s="627"/>
      <c r="C3" s="627"/>
      <c r="D3" s="628"/>
      <c r="E3" s="604" t="s">
        <v>356</v>
      </c>
      <c r="F3" s="604"/>
    </row>
    <row r="4" spans="1:25" s="177" customFormat="1" ht="15" customHeight="1" x14ac:dyDescent="0.25">
      <c r="A4" s="601"/>
      <c r="B4" s="629"/>
      <c r="C4" s="629"/>
      <c r="D4" s="630"/>
      <c r="E4" s="603" t="s">
        <v>370</v>
      </c>
      <c r="F4" s="603"/>
    </row>
    <row r="5" spans="1:25" s="177" customFormat="1" ht="24.75" customHeight="1" x14ac:dyDescent="0.25">
      <c r="A5" s="449" t="s">
        <v>14</v>
      </c>
      <c r="B5" s="611" t="str">
        <f>'1 Contexto e Identificación'!B6:E6</f>
        <v>PROCESO ADQUISICIONES</v>
      </c>
      <c r="C5" s="612"/>
      <c r="D5" s="613"/>
      <c r="X5" s="296"/>
      <c r="Y5" s="322"/>
    </row>
    <row r="6" spans="1:25" s="177" customFormat="1" ht="51" customHeight="1" thickBot="1" x14ac:dyDescent="0.3">
      <c r="A6" s="450" t="s">
        <v>16</v>
      </c>
      <c r="B6" s="614"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615"/>
      <c r="D6" s="616"/>
      <c r="E6" s="255"/>
      <c r="J6" s="297"/>
      <c r="Y6" s="322"/>
    </row>
    <row r="7" spans="1:25" s="177" customFormat="1" ht="11.25" customHeight="1" x14ac:dyDescent="0.25">
      <c r="A7" s="252"/>
      <c r="B7" s="344"/>
      <c r="C7" s="448"/>
      <c r="D7" s="297"/>
      <c r="E7" s="298"/>
      <c r="F7" s="617" t="s">
        <v>141</v>
      </c>
      <c r="G7" s="618"/>
      <c r="H7" s="618"/>
      <c r="I7" s="618"/>
      <c r="J7" s="618"/>
      <c r="K7" s="618"/>
      <c r="L7" s="618"/>
      <c r="M7" s="618"/>
      <c r="N7" s="618"/>
      <c r="O7" s="618"/>
      <c r="P7" s="618"/>
      <c r="Q7" s="619"/>
    </row>
    <row r="8" spans="1:25" s="177" customFormat="1" ht="14.45" customHeight="1" x14ac:dyDescent="0.25">
      <c r="A8" s="173"/>
      <c r="B8" s="297"/>
      <c r="C8" s="46"/>
      <c r="D8" s="297"/>
      <c r="F8" s="620"/>
      <c r="G8" s="610"/>
      <c r="H8" s="610"/>
      <c r="I8" s="610"/>
      <c r="J8" s="610"/>
      <c r="K8" s="610"/>
      <c r="L8" s="610"/>
      <c r="M8" s="610"/>
      <c r="N8" s="610"/>
      <c r="O8" s="610"/>
      <c r="P8" s="610"/>
      <c r="Q8" s="621"/>
    </row>
    <row r="9" spans="1:25" ht="12.95" customHeight="1" thickBot="1" x14ac:dyDescent="0.3">
      <c r="C9" s="252"/>
      <c r="D9" s="47"/>
      <c r="E9" s="47"/>
      <c r="F9" s="620"/>
      <c r="G9" s="610"/>
      <c r="H9" s="610"/>
      <c r="I9" s="610"/>
      <c r="J9" s="610"/>
      <c r="K9" s="610"/>
      <c r="L9" s="610"/>
      <c r="M9" s="610"/>
      <c r="N9" s="610"/>
      <c r="O9" s="610"/>
      <c r="P9" s="610"/>
      <c r="Q9" s="621"/>
    </row>
    <row r="10" spans="1:25" ht="14.45" customHeight="1" thickBot="1" x14ac:dyDescent="0.3">
      <c r="C10" s="617" t="s">
        <v>142</v>
      </c>
      <c r="D10" s="619"/>
      <c r="E10" s="625" t="s">
        <v>34</v>
      </c>
      <c r="F10" s="620"/>
      <c r="G10" s="610"/>
      <c r="H10" s="610"/>
      <c r="I10" s="610"/>
      <c r="J10" s="610"/>
      <c r="K10" s="610"/>
      <c r="L10" s="610"/>
      <c r="M10" s="610"/>
      <c r="N10" s="610"/>
      <c r="O10" s="610"/>
      <c r="P10" s="610"/>
      <c r="Q10" s="621"/>
    </row>
    <row r="11" spans="1:25" s="47" customFormat="1" ht="36" x14ac:dyDescent="0.25">
      <c r="A11" s="153" t="s">
        <v>143</v>
      </c>
      <c r="B11" s="154" t="s">
        <v>45</v>
      </c>
      <c r="C11" s="299" t="s">
        <v>144</v>
      </c>
      <c r="D11" s="300" t="s">
        <v>88</v>
      </c>
      <c r="E11" s="626"/>
      <c r="F11" s="416" t="s">
        <v>145</v>
      </c>
      <c r="G11" s="410" t="s">
        <v>40</v>
      </c>
      <c r="H11" s="411" t="s">
        <v>146</v>
      </c>
      <c r="I11" s="412" t="s">
        <v>147</v>
      </c>
      <c r="J11" s="412" t="s">
        <v>148</v>
      </c>
      <c r="K11" s="412" t="s">
        <v>149</v>
      </c>
      <c r="L11" s="412" t="s">
        <v>150</v>
      </c>
      <c r="M11" s="412" t="s">
        <v>151</v>
      </c>
      <c r="N11" s="412" t="s">
        <v>152</v>
      </c>
      <c r="O11" s="412" t="s">
        <v>153</v>
      </c>
      <c r="P11" s="412" t="s">
        <v>154</v>
      </c>
      <c r="Q11" s="413" t="s">
        <v>155</v>
      </c>
    </row>
    <row r="12" spans="1:25" ht="64.5" customHeight="1" x14ac:dyDescent="0.25">
      <c r="A12" s="301" t="str">
        <f>'1 Contexto e Identificación'!A11</f>
        <v>R1</v>
      </c>
      <c r="B12" s="302" t="str">
        <f>+'1 Contexto e Identificación'!E11</f>
        <v>Posibilidad de recibir o solicitar cualquier dádiva o beneficio a nombre propio o de terceros para adjudicar un contrato o convenio</v>
      </c>
      <c r="C12" s="303"/>
      <c r="D12" s="240" t="str">
        <f>+_xlfn.IFS(C12="","",C12='12 Formulas'!$U$3,'12 Formulas'!$S$3,C12='12 Formulas'!$U$4,'12 Formulas'!$S$4,C12='12 Formulas'!$U$5,'12 Formulas'!$S$5,C12='12 Formulas'!$U$6,'12 Formulas'!$S$6,C12='12 Formulas'!$U$7,'12 Formulas'!$S$7)</f>
        <v/>
      </c>
      <c r="E12" s="414" t="str">
        <f>+_xlfn.IFS(AND(D12="",F12=""),"",D12&lt;&gt;"",D12,F12&lt;&gt;"",F12)</f>
        <v>Improbable</v>
      </c>
      <c r="F12" s="360" t="str" cm="1">
        <f t="array" ref="F12">+_xlfn.IFS(G12="","",G12='12 Formulas'!$R$3,'12 Formulas'!$S$3,G12='12 Formulas'!$R$4,'12 Formulas'!$S$4,G12='12 Formulas'!$R$5,'12 Formulas'!$S$5,G12='12 Formulas'!$R$6,'12 Formulas'!$S$6,G12='12 Formulas'!$R$7,'12 Formulas'!$S$7)</f>
        <v>Improbable</v>
      </c>
      <c r="G12" s="304">
        <f>+IF(H12="","",ROUND(AVERAGE(H12:Q12),0))</f>
        <v>2</v>
      </c>
      <c r="H12" s="305">
        <v>3</v>
      </c>
      <c r="I12" s="68">
        <v>2</v>
      </c>
      <c r="J12" s="68">
        <v>1</v>
      </c>
      <c r="K12" s="68"/>
      <c r="L12" s="68"/>
      <c r="M12" s="68"/>
      <c r="N12" s="68"/>
      <c r="O12" s="68"/>
      <c r="P12" s="68"/>
      <c r="Q12" s="306"/>
    </row>
    <row r="13" spans="1:25" ht="50.45" customHeight="1" x14ac:dyDescent="0.25">
      <c r="A13" s="481"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2" t="s">
        <v>156</v>
      </c>
      <c r="B36" s="623"/>
      <c r="C36" s="623"/>
      <c r="D36" s="624"/>
    </row>
    <row r="37" spans="1:4" x14ac:dyDescent="0.25">
      <c r="A37" s="319" t="s">
        <v>157</v>
      </c>
      <c r="B37" s="294" t="s">
        <v>158</v>
      </c>
      <c r="C37" s="294" t="s">
        <v>159</v>
      </c>
      <c r="D37" s="319" t="s">
        <v>30</v>
      </c>
    </row>
    <row r="38" spans="1:4" ht="36" x14ac:dyDescent="0.25">
      <c r="A38" s="320">
        <v>5</v>
      </c>
      <c r="B38" s="321" t="s">
        <v>160</v>
      </c>
      <c r="C38" s="171" t="s">
        <v>161</v>
      </c>
      <c r="D38" s="171" t="s">
        <v>162</v>
      </c>
    </row>
    <row r="39" spans="1:4" ht="36" x14ac:dyDescent="0.25">
      <c r="A39" s="320">
        <v>4</v>
      </c>
      <c r="B39" s="321" t="s">
        <v>163</v>
      </c>
      <c r="C39" s="171" t="s">
        <v>164</v>
      </c>
      <c r="D39" s="171" t="s">
        <v>165</v>
      </c>
    </row>
    <row r="40" spans="1:4" ht="36" x14ac:dyDescent="0.25">
      <c r="A40" s="320">
        <v>3</v>
      </c>
      <c r="B40" s="321" t="s">
        <v>166</v>
      </c>
      <c r="C40" s="171" t="s">
        <v>167</v>
      </c>
      <c r="D40" s="171" t="s">
        <v>168</v>
      </c>
    </row>
    <row r="41" spans="1:4" ht="36" x14ac:dyDescent="0.25">
      <c r="A41" s="320">
        <v>2</v>
      </c>
      <c r="B41" s="321" t="s">
        <v>169</v>
      </c>
      <c r="C41" s="171" t="s">
        <v>170</v>
      </c>
      <c r="D41" s="171" t="s">
        <v>171</v>
      </c>
    </row>
    <row r="42" spans="1:4" ht="48" x14ac:dyDescent="0.25">
      <c r="A42" s="320">
        <v>1</v>
      </c>
      <c r="B42" s="321" t="s">
        <v>172</v>
      </c>
      <c r="C42" s="171" t="s">
        <v>173</v>
      </c>
      <c r="D42" s="171" t="s">
        <v>174</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zoomScale="91" zoomScaleNormal="91" zoomScaleSheetLayoutView="100" workbookViewId="0">
      <pane xSplit="4" ySplit="13" topLeftCell="Q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0"/>
      <c r="B1" s="635" t="s">
        <v>140</v>
      </c>
      <c r="C1" s="636"/>
      <c r="D1" s="636"/>
      <c r="E1" s="602" t="s">
        <v>354</v>
      </c>
      <c r="F1" s="602"/>
    </row>
    <row r="2" spans="1:24" ht="12" customHeight="1" x14ac:dyDescent="0.25">
      <c r="A2" s="600"/>
      <c r="B2" s="637"/>
      <c r="C2" s="638"/>
      <c r="D2" s="638"/>
      <c r="E2" s="603" t="s">
        <v>355</v>
      </c>
      <c r="F2" s="602"/>
    </row>
    <row r="3" spans="1:24" ht="12" customHeight="1" x14ac:dyDescent="0.25">
      <c r="A3" s="600"/>
      <c r="B3" s="637"/>
      <c r="C3" s="638"/>
      <c r="D3" s="638"/>
      <c r="E3" s="604" t="s">
        <v>356</v>
      </c>
      <c r="F3" s="604"/>
    </row>
    <row r="4" spans="1:24" ht="12" customHeight="1" x14ac:dyDescent="0.25">
      <c r="A4" s="600"/>
      <c r="B4" s="637"/>
      <c r="C4" s="638"/>
      <c r="D4" s="638"/>
      <c r="E4" s="603" t="s">
        <v>369</v>
      </c>
      <c r="F4" s="603"/>
    </row>
    <row r="5" spans="1:24" ht="12" customHeight="1" x14ac:dyDescent="0.25">
      <c r="A5" s="600"/>
      <c r="B5" s="637"/>
      <c r="C5" s="638"/>
      <c r="D5" s="638"/>
      <c r="E5" s="252"/>
      <c r="F5" s="252"/>
    </row>
    <row r="6" spans="1:24" s="323" customFormat="1" ht="38.25" customHeight="1" x14ac:dyDescent="0.25">
      <c r="A6" s="601"/>
      <c r="B6" s="639"/>
      <c r="C6" s="640"/>
      <c r="D6" s="640"/>
      <c r="F6" s="634" t="s">
        <v>175</v>
      </c>
      <c r="G6" s="634"/>
      <c r="H6" s="634"/>
      <c r="I6" s="634"/>
      <c r="J6" s="634"/>
      <c r="K6" s="634"/>
      <c r="L6" s="634"/>
      <c r="M6" s="634"/>
    </row>
    <row r="7" spans="1:24" s="323" customFormat="1" ht="24.6" customHeight="1" x14ac:dyDescent="0.25">
      <c r="A7" s="449" t="s">
        <v>14</v>
      </c>
      <c r="B7" s="611" t="str">
        <f>'1 Contexto e Identificación'!B6:E6</f>
        <v>PROCESO ADQUISICIONES</v>
      </c>
      <c r="C7" s="612"/>
      <c r="D7" s="613"/>
      <c r="F7" s="633" t="s">
        <v>176</v>
      </c>
      <c r="G7" s="633" t="s">
        <v>177</v>
      </c>
      <c r="H7" s="633" t="s">
        <v>178</v>
      </c>
      <c r="I7" s="633" t="s">
        <v>179</v>
      </c>
      <c r="J7" s="633" t="s">
        <v>180</v>
      </c>
      <c r="K7" s="633" t="s">
        <v>181</v>
      </c>
      <c r="L7" s="633" t="s">
        <v>182</v>
      </c>
      <c r="M7" s="633" t="s">
        <v>183</v>
      </c>
      <c r="N7" s="641" t="s">
        <v>184</v>
      </c>
      <c r="O7" s="633" t="s">
        <v>185</v>
      </c>
      <c r="P7" s="633" t="s">
        <v>186</v>
      </c>
      <c r="Q7" s="633" t="s">
        <v>187</v>
      </c>
      <c r="R7" s="633" t="s">
        <v>188</v>
      </c>
      <c r="S7" s="633" t="s">
        <v>189</v>
      </c>
      <c r="T7" s="633" t="s">
        <v>190</v>
      </c>
      <c r="U7" s="634" t="s">
        <v>191</v>
      </c>
      <c r="V7" s="633" t="s">
        <v>192</v>
      </c>
      <c r="W7" s="633" t="s">
        <v>193</v>
      </c>
      <c r="X7" s="633" t="s">
        <v>194</v>
      </c>
    </row>
    <row r="8" spans="1:24" ht="48.75" customHeight="1" x14ac:dyDescent="0.25">
      <c r="A8" s="450" t="s">
        <v>16</v>
      </c>
      <c r="B8" s="614"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8" s="615"/>
      <c r="D8" s="616"/>
      <c r="E8" s="52"/>
      <c r="F8" s="633"/>
      <c r="G8" s="633"/>
      <c r="H8" s="633"/>
      <c r="I8" s="633"/>
      <c r="J8" s="633"/>
      <c r="K8" s="633"/>
      <c r="L8" s="633"/>
      <c r="M8" s="633"/>
      <c r="N8" s="641"/>
      <c r="O8" s="633"/>
      <c r="P8" s="633"/>
      <c r="Q8" s="633"/>
      <c r="R8" s="633"/>
      <c r="S8" s="633"/>
      <c r="T8" s="633"/>
      <c r="U8" s="634"/>
      <c r="V8" s="633"/>
      <c r="W8" s="633"/>
      <c r="X8" s="633"/>
    </row>
    <row r="9" spans="1:24" ht="4.5" hidden="1" customHeight="1" x14ac:dyDescent="0.25">
      <c r="A9" s="161"/>
      <c r="D9" s="51"/>
      <c r="F9" s="633"/>
      <c r="G9" s="633"/>
      <c r="H9" s="633"/>
      <c r="I9" s="633"/>
      <c r="J9" s="633"/>
      <c r="K9" s="633"/>
      <c r="L9" s="633"/>
      <c r="M9" s="633"/>
      <c r="N9" s="641"/>
      <c r="O9" s="633"/>
      <c r="P9" s="633"/>
      <c r="Q9" s="633"/>
      <c r="R9" s="633"/>
      <c r="S9" s="633"/>
      <c r="T9" s="633"/>
      <c r="U9" s="634"/>
      <c r="V9" s="633"/>
      <c r="W9" s="633"/>
      <c r="X9" s="633"/>
    </row>
    <row r="10" spans="1:24" ht="7.5" customHeight="1" x14ac:dyDescent="0.25">
      <c r="A10" s="161"/>
      <c r="D10" s="51"/>
      <c r="F10" s="633"/>
      <c r="G10" s="633"/>
      <c r="H10" s="633"/>
      <c r="I10" s="633"/>
      <c r="J10" s="633"/>
      <c r="K10" s="633"/>
      <c r="L10" s="633"/>
      <c r="M10" s="633"/>
      <c r="N10" s="641"/>
      <c r="O10" s="633"/>
      <c r="P10" s="633"/>
      <c r="Q10" s="633"/>
      <c r="R10" s="633"/>
      <c r="S10" s="633"/>
      <c r="T10" s="633"/>
      <c r="U10" s="634"/>
      <c r="V10" s="633"/>
      <c r="W10" s="633"/>
      <c r="X10" s="633"/>
    </row>
    <row r="11" spans="1:24" ht="25.5" customHeight="1" x14ac:dyDescent="0.25">
      <c r="A11" s="610" t="s">
        <v>195</v>
      </c>
      <c r="B11" s="610"/>
      <c r="C11" s="51"/>
      <c r="D11" s="51"/>
      <c r="F11" s="633"/>
      <c r="G11" s="633"/>
      <c r="H11" s="633"/>
      <c r="I11" s="633"/>
      <c r="J11" s="633"/>
      <c r="K11" s="633"/>
      <c r="L11" s="633"/>
      <c r="M11" s="633"/>
      <c r="N11" s="641"/>
      <c r="O11" s="633"/>
      <c r="P11" s="633"/>
      <c r="Q11" s="633"/>
      <c r="R11" s="633"/>
      <c r="S11" s="633"/>
      <c r="T11" s="633"/>
      <c r="U11" s="634"/>
      <c r="V11" s="633"/>
      <c r="W11" s="633"/>
      <c r="X11" s="633"/>
    </row>
    <row r="12" spans="1:24" ht="6.95" customHeight="1" x14ac:dyDescent="0.25">
      <c r="D12" s="54"/>
      <c r="F12" s="633"/>
      <c r="G12" s="633"/>
      <c r="H12" s="633"/>
      <c r="I12" s="633"/>
      <c r="J12" s="633"/>
      <c r="K12" s="633"/>
      <c r="L12" s="633"/>
      <c r="M12" s="633"/>
      <c r="N12" s="641"/>
      <c r="O12" s="633"/>
      <c r="P12" s="633"/>
      <c r="Q12" s="633"/>
      <c r="R12" s="633"/>
      <c r="S12" s="633"/>
      <c r="T12" s="633"/>
      <c r="U12" s="634"/>
      <c r="V12" s="633"/>
      <c r="W12" s="633"/>
      <c r="X12" s="633"/>
    </row>
    <row r="13" spans="1:24" ht="37.5" customHeight="1" x14ac:dyDescent="0.25">
      <c r="A13" s="143" t="s">
        <v>143</v>
      </c>
      <c r="B13" s="324" t="s">
        <v>45</v>
      </c>
      <c r="C13" s="151" t="s">
        <v>196</v>
      </c>
      <c r="D13" s="151" t="s">
        <v>48</v>
      </c>
      <c r="F13" s="633"/>
      <c r="G13" s="633"/>
      <c r="H13" s="633"/>
      <c r="I13" s="633"/>
      <c r="J13" s="633"/>
      <c r="K13" s="633"/>
      <c r="L13" s="633"/>
      <c r="M13" s="633"/>
      <c r="N13" s="641"/>
      <c r="O13" s="633"/>
      <c r="P13" s="633"/>
      <c r="Q13" s="633"/>
      <c r="R13" s="633"/>
      <c r="S13" s="633"/>
      <c r="T13" s="633"/>
      <c r="U13" s="634"/>
      <c r="V13" s="633"/>
      <c r="W13" s="633"/>
      <c r="X13" s="633"/>
    </row>
    <row r="14" spans="1:24" ht="62.25" customHeight="1" x14ac:dyDescent="0.25">
      <c r="A14" s="325" t="str">
        <f>'1 Contexto e Identificación'!A11</f>
        <v>R1</v>
      </c>
      <c r="B14" s="326" t="str">
        <f>+'1 Contexto e Identificación'!E11</f>
        <v>Posibilidad de recibir o solicitar cualquier dádiva o beneficio a nombre propio o de terceros para adjudicar un contrato o convenio</v>
      </c>
      <c r="C14" s="327" t="str">
        <f>+_xlfn.IFS(D14=0,"",U14='12 Formulas'!$J$3,'12 Formulas'!$L$7,D14&gt;=12,'12 Formulas'!$L$7,D14&gt;=6,'12 Formulas'!$L$6,D14&gt;=1,'12 Formulas'!$L$5)</f>
        <v>Catastrófico</v>
      </c>
      <c r="D14" s="328">
        <f>+COUNTIF(F14:X14,'12 Formulas'!$J$3)</f>
        <v>16</v>
      </c>
      <c r="E14" s="329"/>
      <c r="F14" s="68" t="s">
        <v>314</v>
      </c>
      <c r="G14" s="68" t="s">
        <v>314</v>
      </c>
      <c r="H14" s="68" t="s">
        <v>314</v>
      </c>
      <c r="I14" s="68" t="s">
        <v>314</v>
      </c>
      <c r="J14" s="68" t="s">
        <v>314</v>
      </c>
      <c r="K14" s="68" t="s">
        <v>314</v>
      </c>
      <c r="L14" s="68" t="s">
        <v>314</v>
      </c>
      <c r="M14" s="68" t="s">
        <v>314</v>
      </c>
      <c r="N14" s="68" t="s">
        <v>314</v>
      </c>
      <c r="O14" s="68" t="s">
        <v>314</v>
      </c>
      <c r="P14" s="68" t="s">
        <v>314</v>
      </c>
      <c r="Q14" s="68" t="s">
        <v>314</v>
      </c>
      <c r="R14" s="68" t="s">
        <v>314</v>
      </c>
      <c r="S14" s="68" t="s">
        <v>314</v>
      </c>
      <c r="T14" s="68" t="s">
        <v>314</v>
      </c>
      <c r="U14" s="68" t="s">
        <v>327</v>
      </c>
      <c r="V14" s="68" t="s">
        <v>314</v>
      </c>
      <c r="W14" s="68" t="s">
        <v>327</v>
      </c>
      <c r="X14" s="68" t="s">
        <v>327</v>
      </c>
    </row>
    <row r="15" spans="1:24" ht="50.45" customHeight="1" x14ac:dyDescent="0.25">
      <c r="A15" s="482"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1"/>
      <c r="F34" s="632"/>
      <c r="G34" s="330"/>
      <c r="H34" s="331"/>
      <c r="I34" s="332"/>
      <c r="J34" s="333"/>
      <c r="K34" s="334"/>
      <c r="L34" s="334"/>
      <c r="N34" s="335"/>
      <c r="O34" s="336"/>
      <c r="S34" s="335"/>
      <c r="T34" s="336"/>
    </row>
    <row r="35" spans="1:24" ht="24.95" customHeight="1" x14ac:dyDescent="0.25">
      <c r="A35" s="327" t="s">
        <v>197</v>
      </c>
      <c r="B35" s="337" t="s">
        <v>198</v>
      </c>
      <c r="C35" s="338" t="s">
        <v>199</v>
      </c>
      <c r="E35" s="53"/>
      <c r="G35" s="339"/>
      <c r="H35" s="339"/>
      <c r="I35" s="339"/>
      <c r="J35" s="339"/>
      <c r="K35" s="340"/>
    </row>
    <row r="36" spans="1:24" ht="36" customHeight="1" x14ac:dyDescent="0.25">
      <c r="A36" s="327" t="s">
        <v>200</v>
      </c>
      <c r="B36" s="337" t="s">
        <v>201</v>
      </c>
      <c r="C36" s="338" t="s">
        <v>202</v>
      </c>
      <c r="E36" s="53"/>
      <c r="G36" s="339"/>
      <c r="H36" s="339"/>
      <c r="I36" s="339"/>
      <c r="J36" s="339"/>
      <c r="K36" s="340"/>
    </row>
    <row r="37" spans="1:24" ht="56.1" customHeight="1" x14ac:dyDescent="0.25">
      <c r="A37" s="327" t="s">
        <v>203</v>
      </c>
      <c r="B37" s="337" t="s">
        <v>204</v>
      </c>
      <c r="C37" s="338" t="s">
        <v>205</v>
      </c>
      <c r="E37" s="53"/>
      <c r="G37" s="339"/>
      <c r="H37" s="339"/>
      <c r="I37" s="339"/>
      <c r="J37" s="339"/>
      <c r="K37" s="340"/>
    </row>
    <row r="38" spans="1:24" x14ac:dyDescent="0.25">
      <c r="E38" s="52"/>
      <c r="G38" s="51"/>
    </row>
    <row r="39" spans="1:24" x14ac:dyDescent="0.25">
      <c r="A39" s="600" t="s">
        <v>206</v>
      </c>
      <c r="B39" s="600"/>
      <c r="C39" s="600"/>
      <c r="D39" s="600"/>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1">
    <mergeCell ref="E2:F2"/>
    <mergeCell ref="E3:F3"/>
    <mergeCell ref="E4:F4"/>
    <mergeCell ref="B1:D6"/>
    <mergeCell ref="N7:N13"/>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0"/>
      <c r="B1" s="627" t="s">
        <v>140</v>
      </c>
      <c r="C1" s="627"/>
      <c r="D1" s="627"/>
      <c r="E1" s="627"/>
      <c r="F1" s="657" t="s">
        <v>360</v>
      </c>
      <c r="G1" s="658"/>
      <c r="H1" s="659"/>
    </row>
    <row r="2" spans="1:36" ht="15" customHeight="1" x14ac:dyDescent="0.25">
      <c r="A2" s="600"/>
      <c r="B2" s="627"/>
      <c r="C2" s="627"/>
      <c r="D2" s="627"/>
      <c r="E2" s="627"/>
      <c r="F2" s="660" t="s">
        <v>357</v>
      </c>
      <c r="G2" s="658"/>
      <c r="H2" s="659"/>
    </row>
    <row r="3" spans="1:36" ht="15" customHeight="1" x14ac:dyDescent="0.25">
      <c r="A3" s="600"/>
      <c r="B3" s="627"/>
      <c r="C3" s="627"/>
      <c r="D3" s="627"/>
      <c r="E3" s="627"/>
      <c r="F3" s="660" t="s">
        <v>358</v>
      </c>
      <c r="G3" s="658"/>
      <c r="H3" s="659"/>
    </row>
    <row r="4" spans="1:36" s="293" customFormat="1" ht="15" customHeight="1" x14ac:dyDescent="0.25">
      <c r="A4" s="601"/>
      <c r="B4" s="629"/>
      <c r="C4" s="629"/>
      <c r="D4" s="629"/>
      <c r="E4" s="629"/>
      <c r="F4" s="661" t="s">
        <v>368</v>
      </c>
      <c r="G4" s="658"/>
      <c r="H4" s="659"/>
      <c r="AD4" s="177"/>
      <c r="AE4" s="177"/>
      <c r="AF4" s="177"/>
      <c r="AG4" s="177"/>
      <c r="AH4" s="177"/>
    </row>
    <row r="5" spans="1:36" s="293" customFormat="1" ht="20.25" customHeight="1" x14ac:dyDescent="0.25">
      <c r="A5" s="449" t="s">
        <v>14</v>
      </c>
      <c r="B5" s="611" t="str">
        <f>'3 Impacto'!B7:D7</f>
        <v>PROCESO ADQUISICIONES</v>
      </c>
      <c r="C5" s="612"/>
      <c r="D5" s="612"/>
      <c r="E5" s="613"/>
      <c r="G5" s="452"/>
      <c r="H5" s="43"/>
      <c r="I5" s="44"/>
      <c r="W5" s="341"/>
      <c r="X5" s="342"/>
      <c r="AD5" s="177"/>
      <c r="AE5" s="177"/>
      <c r="AF5" s="177"/>
      <c r="AG5" s="177"/>
      <c r="AH5" s="177"/>
    </row>
    <row r="6" spans="1:36" s="293" customFormat="1" ht="49.5" customHeight="1" x14ac:dyDescent="0.25">
      <c r="A6" s="450" t="s">
        <v>16</v>
      </c>
      <c r="B6" s="651" t="str">
        <f>'3 Impacto'!B8:D8</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652"/>
      <c r="D6" s="652"/>
      <c r="E6" s="653"/>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0"/>
      <c r="C8" s="650"/>
      <c r="D8" s="650"/>
      <c r="AD8" s="177"/>
      <c r="AE8" s="177"/>
      <c r="AF8" s="177"/>
      <c r="AG8" s="177"/>
      <c r="AH8" s="177"/>
    </row>
    <row r="9" spans="1:36" s="293" customFormat="1" ht="15" customHeight="1" thickBot="1" x14ac:dyDescent="0.3">
      <c r="A9" s="161"/>
      <c r="B9" s="344"/>
      <c r="C9" s="345"/>
      <c r="D9" s="253"/>
      <c r="G9" s="647" t="s">
        <v>207</v>
      </c>
      <c r="H9" s="648"/>
      <c r="I9" s="648"/>
      <c r="J9" s="648"/>
      <c r="K9" s="648"/>
      <c r="L9" s="648"/>
      <c r="M9" s="649"/>
      <c r="O9" s="346"/>
      <c r="P9" s="346"/>
      <c r="Q9" s="347"/>
      <c r="R9" s="348"/>
      <c r="S9" s="348"/>
      <c r="T9" s="654" t="s">
        <v>90</v>
      </c>
      <c r="U9" s="655"/>
      <c r="V9" s="656"/>
      <c r="AD9" s="177"/>
      <c r="AE9" s="177"/>
      <c r="AF9" s="177"/>
      <c r="AG9" s="177"/>
      <c r="AH9" s="177"/>
    </row>
    <row r="10" spans="1:36" ht="12.75" thickBot="1" x14ac:dyDescent="0.3">
      <c r="A10" s="349"/>
      <c r="B10" s="350"/>
      <c r="C10" s="617" t="s">
        <v>208</v>
      </c>
      <c r="D10" s="618"/>
      <c r="E10" s="619"/>
      <c r="F10" s="47"/>
      <c r="G10" s="351"/>
      <c r="H10" s="352"/>
      <c r="I10" s="618" t="s">
        <v>90</v>
      </c>
      <c r="J10" s="618"/>
      <c r="K10" s="618"/>
      <c r="L10" s="618"/>
      <c r="M10" s="619"/>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67.5" customHeight="1" x14ac:dyDescent="0.25">
      <c r="A12" s="301" t="str">
        <f>'1 Contexto e Identificación'!A11</f>
        <v>R1</v>
      </c>
      <c r="B12" s="359" t="str">
        <f>+'1 Contexto e Identificación'!E11</f>
        <v>Posibilidad de recibir o solicitar cualquier dádiva o beneficio a nombre propio o de terceros para adjudicar un contrato o convenio</v>
      </c>
      <c r="C12" s="360" t="str">
        <f>+'2 Probabilidad'!E12</f>
        <v>Improbable</v>
      </c>
      <c r="D12" s="327" t="str">
        <f>+'3 Impacto'!C14</f>
        <v>Catastrófico</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Extremo</v>
      </c>
      <c r="F12" s="201"/>
      <c r="G12" s="645"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2"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45"/>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3"/>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45"/>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3"/>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45"/>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R1                   </v>
      </c>
      <c r="N15" s="201"/>
      <c r="O15" s="643"/>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46"/>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44"/>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5" operator="equal" id="{CF6ABF6A-6459-4D79-B936-5072D8D6AD87}">
            <xm:f>'12 Formulas'!$X$3</xm:f>
            <x14:dxf>
              <fill>
                <patternFill>
                  <bgColor rgb="FFFF0000"/>
                </patternFill>
              </fill>
            </x14:dxf>
          </x14:cfRule>
          <x14:cfRule type="cellIs" priority="34" operator="equal" id="{12A32B85-00D8-4375-A223-2223261B1DCA}">
            <xm:f>'12 Formulas'!$X$4</xm:f>
            <x14:dxf>
              <fill>
                <patternFill>
                  <bgColor rgb="FFFFC000"/>
                </patternFill>
              </fill>
            </x14:dxf>
          </x14:cfRule>
          <x14:cfRule type="cellIs" priority="33" operator="equal" id="{81436391-D0E2-4270-B191-E1BFD2894AFF}">
            <xm:f>'12 Formulas'!$X$5</xm:f>
            <x14:dxf>
              <fill>
                <patternFill>
                  <bgColor rgb="FFFFFF00"/>
                </patternFill>
              </fill>
            </x14:dxf>
          </x14:cfRule>
          <xm:sqref>D12:D31</xm:sqref>
        </x14:conditionalFormatting>
        <x14:conditionalFormatting xmlns:xm="http://schemas.microsoft.com/office/excel/2006/main">
          <x14:cfRule type="cellIs" priority="155" operator="equal" id="{D89604EA-719F-4EFB-83D4-CC7C2D5368B4}">
            <xm:f>'12 Formulas'!$AK$5</xm:f>
            <x14:dxf>
              <fill>
                <patternFill>
                  <bgColor rgb="FF92D050"/>
                </patternFill>
              </fill>
            </x14:dxf>
          </x14:cfRule>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m:sqref>E12:E31</xm:sqref>
        </x14:conditionalFormatting>
        <x14:conditionalFormatting xmlns:xm="http://schemas.microsoft.com/office/excel/2006/main">
          <x14:cfRule type="cellIs" priority="29" operator="equal" id="{AC498AA5-06EB-42D0-9F14-DEF4C54D86BE}">
            <xm:f>'12 Formulas'!$S$4</xm:f>
            <x14:dxf>
              <fill>
                <patternFill>
                  <bgColor rgb="FFFFC000"/>
                </patternFill>
              </fill>
            </x14:dxf>
          </x14:cfRule>
          <x14:cfRule type="cellIs" priority="28" operator="equal" id="{A1B26246-CCB4-405F-A5F8-969A24DF931B}">
            <xm:f>'12 Formulas'!$S$3</xm:f>
            <x14:dxf>
              <fill>
                <patternFill>
                  <bgColor rgb="FFFF0000"/>
                </patternFill>
              </fill>
            </x14:dxf>
          </x14:cfRule>
          <x14:cfRule type="cellIs" priority="32" operator="equal" id="{9AFE0BD0-30D9-4173-BB12-F8453B4D24D3}">
            <xm:f>'12 Formulas'!$S$7</xm:f>
            <x14:dxf>
              <fill>
                <patternFill>
                  <bgColor rgb="FF92D050"/>
                </patternFill>
              </fill>
            </x14:dxf>
          </x14:cfRule>
          <x14:cfRule type="cellIs" priority="31" operator="equal" id="{DEC3F99A-1736-4447-B2E9-646A8B9D34AD}">
            <xm:f>'12 Formulas'!$S$6</xm:f>
            <x14:dxf>
              <fill>
                <patternFill>
                  <bgColor rgb="FF00B050"/>
                </patternFill>
              </fill>
            </x14:dxf>
          </x14:cfRule>
          <x14:cfRule type="cellIs" priority="30" operator="equal" id="{5C122A98-9EDC-46FA-846E-79C1204DBF32}">
            <xm:f>'12 Formulas'!$S$5</xm:f>
            <x14:dxf>
              <fill>
                <patternFill>
                  <bgColor rgb="FFFFFF0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7" operator="equal" id="{7E002206-7F49-4DE5-85D3-6B735C737C3F}">
            <xm:f>'12 Formulas'!$X$3</xm:f>
            <x14:dxf>
              <fill>
                <patternFill>
                  <bgColor rgb="FFFF0000"/>
                </patternFill>
              </fill>
            </x14:dxf>
          </x14:cfRule>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V11" zoomScale="89" zoomScaleNormal="89"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0"/>
      <c r="B1" s="627" t="s">
        <v>140</v>
      </c>
      <c r="C1" s="627"/>
      <c r="D1" s="627"/>
      <c r="E1" s="627"/>
      <c r="F1" s="657" t="s">
        <v>360</v>
      </c>
      <c r="G1" s="658"/>
      <c r="H1" s="659"/>
    </row>
    <row r="2" spans="1:45" ht="15" customHeight="1" x14ac:dyDescent="0.25">
      <c r="A2" s="600"/>
      <c r="B2" s="627"/>
      <c r="C2" s="627"/>
      <c r="D2" s="627"/>
      <c r="E2" s="627"/>
      <c r="F2" s="660" t="s">
        <v>357</v>
      </c>
      <c r="G2" s="658"/>
      <c r="H2" s="659"/>
    </row>
    <row r="3" spans="1:45" ht="15" customHeight="1" x14ac:dyDescent="0.25">
      <c r="A3" s="600"/>
      <c r="B3" s="627"/>
      <c r="C3" s="627"/>
      <c r="D3" s="627"/>
      <c r="E3" s="627"/>
      <c r="F3" s="660" t="s">
        <v>358</v>
      </c>
      <c r="G3" s="658"/>
      <c r="H3" s="659"/>
    </row>
    <row r="4" spans="1:45" s="174" customFormat="1" ht="15" customHeight="1" x14ac:dyDescent="0.2">
      <c r="A4" s="601"/>
      <c r="B4" s="629"/>
      <c r="C4" s="629"/>
      <c r="D4" s="629"/>
      <c r="E4" s="629"/>
      <c r="F4" s="661" t="s">
        <v>367</v>
      </c>
      <c r="G4" s="658"/>
      <c r="H4" s="659"/>
      <c r="AE4" s="256"/>
      <c r="AI4" s="45"/>
      <c r="AJ4" s="253"/>
      <c r="AK4" s="256"/>
      <c r="AM4" s="177"/>
      <c r="AN4" s="177"/>
      <c r="AO4" s="177"/>
      <c r="AP4" s="177"/>
      <c r="AQ4" s="177"/>
    </row>
    <row r="5" spans="1:45" s="174" customFormat="1" ht="18" customHeight="1" x14ac:dyDescent="0.2">
      <c r="A5" s="449" t="s">
        <v>14</v>
      </c>
      <c r="B5" s="611" t="str">
        <f>'1 Contexto e Identificación'!B6:E6</f>
        <v>PROCESO ADQUISICIONES</v>
      </c>
      <c r="C5" s="612"/>
      <c r="D5" s="612"/>
      <c r="E5" s="613"/>
      <c r="F5" s="252"/>
      <c r="G5" s="252"/>
      <c r="AE5" s="77"/>
      <c r="AF5" s="384"/>
      <c r="AI5" s="45"/>
      <c r="AJ5" s="253"/>
      <c r="AK5" s="255"/>
      <c r="AM5" s="177"/>
      <c r="AN5" s="177"/>
      <c r="AO5" s="177"/>
      <c r="AP5" s="177"/>
      <c r="AQ5" s="177"/>
    </row>
    <row r="6" spans="1:45" s="174" customFormat="1" ht="60" customHeight="1" x14ac:dyDescent="0.2">
      <c r="A6" s="450" t="s">
        <v>16</v>
      </c>
      <c r="B6" s="662"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663"/>
      <c r="D6" s="663"/>
      <c r="E6" s="664"/>
      <c r="G6" s="254" t="s">
        <v>215</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4" t="s">
        <v>57</v>
      </c>
      <c r="K9" s="715"/>
      <c r="L9" s="715"/>
      <c r="M9" s="715"/>
      <c r="N9" s="715"/>
      <c r="O9" s="715"/>
      <c r="P9" s="715"/>
      <c r="Q9" s="715"/>
      <c r="R9" s="715"/>
      <c r="S9" s="715"/>
      <c r="T9" s="715"/>
      <c r="U9" s="715"/>
      <c r="V9" s="715"/>
      <c r="W9" s="716"/>
      <c r="X9" s="711" t="s">
        <v>216</v>
      </c>
      <c r="Y9" s="712"/>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65" t="s">
        <v>208</v>
      </c>
      <c r="D10" s="693"/>
      <c r="E10" s="667"/>
      <c r="J10" s="694" t="s">
        <v>59</v>
      </c>
      <c r="K10" s="695"/>
      <c r="L10" s="695"/>
      <c r="M10" s="695"/>
      <c r="N10" s="686" t="s">
        <v>61</v>
      </c>
      <c r="O10" s="687"/>
      <c r="P10" s="686" t="s">
        <v>63</v>
      </c>
      <c r="Q10" s="687"/>
      <c r="R10" s="686" t="s">
        <v>65</v>
      </c>
      <c r="S10" s="687"/>
      <c r="T10" s="686" t="s">
        <v>67</v>
      </c>
      <c r="U10" s="687"/>
      <c r="V10" s="686" t="s">
        <v>69</v>
      </c>
      <c r="W10" s="718"/>
      <c r="X10" s="713"/>
      <c r="Y10" s="713"/>
      <c r="Z10" s="702" t="s">
        <v>217</v>
      </c>
      <c r="AA10" s="703"/>
      <c r="AB10" s="706" t="s">
        <v>76</v>
      </c>
      <c r="AC10" s="707"/>
      <c r="AD10" s="704" t="s">
        <v>78</v>
      </c>
      <c r="AE10" s="682" t="s">
        <v>80</v>
      </c>
      <c r="AF10" s="683"/>
      <c r="AG10" s="610" t="s">
        <v>218</v>
      </c>
      <c r="AH10" s="676" t="s">
        <v>219</v>
      </c>
      <c r="AI10" s="665" t="s">
        <v>220</v>
      </c>
      <c r="AJ10" s="666"/>
      <c r="AK10" s="667"/>
      <c r="AL10" s="66"/>
    </row>
    <row r="11" spans="1:45" s="47" customFormat="1" ht="80.25" customHeight="1" thickBot="1" x14ac:dyDescent="0.25">
      <c r="A11" s="456" t="s">
        <v>221</v>
      </c>
      <c r="B11" s="456" t="s">
        <v>222</v>
      </c>
      <c r="C11" s="94" t="s">
        <v>88</v>
      </c>
      <c r="D11" s="86" t="s">
        <v>90</v>
      </c>
      <c r="E11" s="93" t="s">
        <v>209</v>
      </c>
      <c r="F11" s="144"/>
      <c r="G11" s="145" t="s">
        <v>53</v>
      </c>
      <c r="H11" s="144"/>
      <c r="I11" s="145" t="s">
        <v>55</v>
      </c>
      <c r="J11" s="710" t="s">
        <v>223</v>
      </c>
      <c r="K11" s="692"/>
      <c r="L11" s="691" t="s">
        <v>224</v>
      </c>
      <c r="M11" s="692"/>
      <c r="N11" s="691" t="s">
        <v>225</v>
      </c>
      <c r="O11" s="692"/>
      <c r="P11" s="691" t="s">
        <v>64</v>
      </c>
      <c r="Q11" s="692"/>
      <c r="R11" s="691" t="s">
        <v>66</v>
      </c>
      <c r="S11" s="692"/>
      <c r="T11" s="691" t="s">
        <v>226</v>
      </c>
      <c r="U11" s="692"/>
      <c r="V11" s="691" t="s">
        <v>227</v>
      </c>
      <c r="W11" s="717"/>
      <c r="X11" s="146" t="s">
        <v>228</v>
      </c>
      <c r="Y11" s="147" t="s">
        <v>229</v>
      </c>
      <c r="Z11" s="107" t="s">
        <v>230</v>
      </c>
      <c r="AA11" s="108" t="s">
        <v>74</v>
      </c>
      <c r="AB11" s="708"/>
      <c r="AC11" s="709"/>
      <c r="AD11" s="705"/>
      <c r="AE11" s="684"/>
      <c r="AF11" s="685"/>
      <c r="AG11" s="698"/>
      <c r="AH11" s="677"/>
      <c r="AI11" s="95" t="s">
        <v>88</v>
      </c>
      <c r="AJ11" s="97" t="s">
        <v>90</v>
      </c>
      <c r="AK11" s="96" t="s">
        <v>231</v>
      </c>
      <c r="AL11" s="391"/>
      <c r="AM11" s="391"/>
      <c r="AN11" s="391"/>
      <c r="AO11" s="391"/>
      <c r="AP11" s="391"/>
      <c r="AQ11" s="391"/>
      <c r="AR11" s="391"/>
      <c r="AS11" s="391"/>
    </row>
    <row r="12" spans="1:45" ht="60" customHeight="1" x14ac:dyDescent="0.2">
      <c r="A12" s="725" t="str">
        <f>'1 Contexto e Identificación'!$A$11</f>
        <v>R1</v>
      </c>
      <c r="B12" s="719" t="str">
        <f>+'1 Contexto e Identificación'!$E$11</f>
        <v>Posibilidad de recibir o solicitar cualquier dádiva o beneficio a nombre propio o de terceros para adjudicar un contrato o convenio</v>
      </c>
      <c r="C12" s="721" t="str">
        <f>+'4 Mapa Calor Inherente'!$C$12</f>
        <v>Improbable</v>
      </c>
      <c r="D12" s="723" t="str">
        <f>+'4 Mapa Calor Inherente'!$D$12</f>
        <v>Catastrófico</v>
      </c>
      <c r="E12" s="726" t="str">
        <f>+'4 Mapa Calor Inherente'!$E$12</f>
        <v>Extremo</v>
      </c>
      <c r="F12" s="688" t="s">
        <v>232</v>
      </c>
      <c r="G12" s="699" t="s">
        <v>376</v>
      </c>
      <c r="H12" s="121" t="s">
        <v>233</v>
      </c>
      <c r="I12" s="122" t="s">
        <v>383</v>
      </c>
      <c r="J12" s="115" t="s">
        <v>291</v>
      </c>
      <c r="K12" s="56" cm="1">
        <f t="array" ref="K12">+_xlfn.IFS(J12="","",J12='12 Formulas'!$AM$2,'12 Formulas'!$AN$2,J12='12 Formulas'!$AM$3,'12 Formulas'!$AN$3)</f>
        <v>15</v>
      </c>
      <c r="L12" s="89" t="s">
        <v>292</v>
      </c>
      <c r="M12" s="90" cm="1">
        <f t="array" ref="M12">+_xlfn.IFS(L12="","",L12='12 Formulas'!$AO$2,'12 Formulas'!$AP$2,L12='12 Formulas'!$AO$3,'12 Formulas'!$AP$3)</f>
        <v>15</v>
      </c>
      <c r="N12" s="89" t="s">
        <v>293</v>
      </c>
      <c r="O12" s="90" cm="1">
        <f t="array" ref="O12">+_xlfn.IFS(N12="","",N12='12 Formulas'!$AQ$2,'12 Formulas'!$AR$2,N12='12 Formulas'!$AQ$3,'12 Formulas'!$AR$3)</f>
        <v>15</v>
      </c>
      <c r="P12" s="89" t="s">
        <v>294</v>
      </c>
      <c r="Q12" s="90" cm="1">
        <f t="array" ref="Q12">+_xlfn.IFS(P12="","",P12='12 Formulas'!$AS$2,'12 Formulas'!$AT$2,P12='12 Formulas'!$AS$3,'12 Formulas'!$AT$3,P12='12 Formulas'!$AS$4,'12 Formulas'!$AT$4)</f>
        <v>15</v>
      </c>
      <c r="R12" s="89" t="s">
        <v>295</v>
      </c>
      <c r="S12" s="90" cm="1">
        <f t="array" ref="S12">+_xlfn.IFS(R12="","",R12='12 Formulas'!$AU$2,'12 Formulas'!$AV$2,R12='12 Formulas'!$AU$3,'12 Formulas'!$AV$3)</f>
        <v>15</v>
      </c>
      <c r="T12" s="88" t="s">
        <v>296</v>
      </c>
      <c r="U12" s="90" cm="1">
        <f t="array" ref="U12">+_xlfn.IFS(T12="","",T12='12 Formulas'!$AW$2,'12 Formulas'!$AX$2,T12='12 Formulas'!$AW$3,'12 Formulas'!$AX$3)</f>
        <v>15</v>
      </c>
      <c r="V12" s="91" t="s">
        <v>297</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299</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78">
        <f>+IF(AC12="","",AVERAGE(AC12:AC26))</f>
        <v>100</v>
      </c>
      <c r="AF12" s="680" t="str" cm="1">
        <f t="array" ref="AF12">+_xlfn.IFS(AE12="","",AE12='12 Formulas'!$BR$2,'12 Formulas'!$BQ$2,AE12&gt;='12 Formulas'!$BS$3,'12 Formulas'!$BQ$3,AE12&gt;='12 Formulas'!$BS$4,'12 Formulas'!$BQ$4)</f>
        <v>Fuerte</v>
      </c>
      <c r="AG12" s="696" t="str">
        <f>+IF(AF12="","",'12 Formulas'!$BU$2)</f>
        <v>Directamente</v>
      </c>
      <c r="AH12" s="674" cm="1">
        <f t="array" ref="AH12">+_xlfn.IFS(AG12="","",AG12='12 Formulas'!$BX$4,'12 Formulas'!$BY$4,AND(AF12='12 Formulas'!$BW$3,AG12='12 Formulas'!$BX$3),'12 Formulas'!$BY$3,AND(AF12='12 Formulas'!$BW$5,AG12='12 Formulas'!$BX$5),'12 Formulas'!$BY$5,AND(AF12='12 Formulas'!$BW$7,AG12='12 Formulas'!$BX$7),'12 Formulas'!$BY$7)</f>
        <v>2</v>
      </c>
      <c r="AI12" s="668"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0" t="str">
        <f>+IF(D12="","",D12)</f>
        <v>Catastrófico</v>
      </c>
      <c r="AK12" s="672"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Extremo</v>
      </c>
      <c r="AL12" s="190"/>
      <c r="AM12" s="202"/>
      <c r="AN12" s="202"/>
      <c r="AO12" s="202"/>
      <c r="AP12" s="202"/>
      <c r="AQ12" s="202"/>
      <c r="AR12" s="190"/>
      <c r="AS12" s="190"/>
    </row>
    <row r="13" spans="1:45" ht="22.5" customHeight="1" x14ac:dyDescent="0.2">
      <c r="A13" s="680"/>
      <c r="B13" s="719"/>
      <c r="C13" s="721"/>
      <c r="D13" s="723"/>
      <c r="E13" s="721"/>
      <c r="F13" s="688"/>
      <c r="G13" s="699"/>
      <c r="H13" s="123" t="s">
        <v>234</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78"/>
      <c r="AF13" s="680"/>
      <c r="AG13" s="696"/>
      <c r="AH13" s="674"/>
      <c r="AI13" s="668"/>
      <c r="AJ13" s="670"/>
      <c r="AK13" s="672"/>
      <c r="AL13" s="190"/>
      <c r="AM13" s="202"/>
      <c r="AN13" s="202"/>
      <c r="AO13" s="202"/>
      <c r="AP13" s="202"/>
      <c r="AQ13" s="202"/>
      <c r="AR13" s="190"/>
      <c r="AS13" s="190"/>
    </row>
    <row r="14" spans="1:45" ht="22.5" customHeight="1" x14ac:dyDescent="0.2">
      <c r="A14" s="680"/>
      <c r="B14" s="719"/>
      <c r="C14" s="721"/>
      <c r="D14" s="723"/>
      <c r="E14" s="721"/>
      <c r="F14" s="689"/>
      <c r="G14" s="700"/>
      <c r="H14" s="123" t="s">
        <v>235</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78"/>
      <c r="AF14" s="680"/>
      <c r="AG14" s="696"/>
      <c r="AH14" s="674"/>
      <c r="AI14" s="668"/>
      <c r="AJ14" s="670"/>
      <c r="AK14" s="672"/>
      <c r="AL14" s="190"/>
      <c r="AM14" s="202"/>
      <c r="AN14" s="202"/>
      <c r="AO14" s="202"/>
      <c r="AP14" s="202"/>
      <c r="AQ14" s="202"/>
      <c r="AR14" s="190"/>
      <c r="AS14" s="190"/>
    </row>
    <row r="15" spans="1:45" x14ac:dyDescent="0.2">
      <c r="A15" s="680"/>
      <c r="B15" s="719"/>
      <c r="C15" s="721"/>
      <c r="D15" s="723"/>
      <c r="E15" s="721"/>
      <c r="F15" s="690" t="s">
        <v>236</v>
      </c>
      <c r="G15" s="701"/>
      <c r="H15" s="123" t="s">
        <v>233</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78"/>
      <c r="AF15" s="680"/>
      <c r="AG15" s="696"/>
      <c r="AH15" s="674"/>
      <c r="AI15" s="668"/>
      <c r="AJ15" s="670"/>
      <c r="AK15" s="672"/>
      <c r="AL15" s="190"/>
      <c r="AM15" s="202"/>
      <c r="AN15" s="202"/>
      <c r="AO15" s="202"/>
      <c r="AP15" s="202"/>
      <c r="AQ15" s="202"/>
      <c r="AR15" s="190"/>
      <c r="AS15" s="190"/>
    </row>
    <row r="16" spans="1:45" ht="22.5" customHeight="1" x14ac:dyDescent="0.2">
      <c r="A16" s="680"/>
      <c r="B16" s="719"/>
      <c r="C16" s="721"/>
      <c r="D16" s="723"/>
      <c r="E16" s="721"/>
      <c r="F16" s="688"/>
      <c r="G16" s="699"/>
      <c r="H16" s="123" t="s">
        <v>234</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78"/>
      <c r="AF16" s="680"/>
      <c r="AG16" s="696"/>
      <c r="AH16" s="674"/>
      <c r="AI16" s="668"/>
      <c r="AJ16" s="670"/>
      <c r="AK16" s="672"/>
      <c r="AL16" s="190"/>
      <c r="AM16" s="202"/>
      <c r="AN16" s="202"/>
      <c r="AO16" s="202"/>
      <c r="AP16" s="202"/>
      <c r="AQ16" s="202"/>
      <c r="AR16" s="190"/>
      <c r="AS16" s="190"/>
    </row>
    <row r="17" spans="1:45" ht="22.5" customHeight="1" x14ac:dyDescent="0.2">
      <c r="A17" s="680"/>
      <c r="B17" s="719"/>
      <c r="C17" s="721"/>
      <c r="D17" s="723"/>
      <c r="E17" s="721"/>
      <c r="F17" s="689"/>
      <c r="G17" s="700"/>
      <c r="H17" s="123" t="s">
        <v>235</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78"/>
      <c r="AF17" s="680"/>
      <c r="AG17" s="696"/>
      <c r="AH17" s="674"/>
      <c r="AI17" s="668"/>
      <c r="AJ17" s="670"/>
      <c r="AK17" s="672"/>
      <c r="AL17" s="190"/>
      <c r="AM17" s="202"/>
      <c r="AN17" s="202"/>
      <c r="AO17" s="202"/>
      <c r="AP17" s="202"/>
      <c r="AQ17" s="202"/>
      <c r="AR17" s="190"/>
      <c r="AS17" s="190"/>
    </row>
    <row r="18" spans="1:45" ht="22.5" customHeight="1" x14ac:dyDescent="0.2">
      <c r="A18" s="680"/>
      <c r="B18" s="719"/>
      <c r="C18" s="721"/>
      <c r="D18" s="723"/>
      <c r="E18" s="721"/>
      <c r="F18" s="690" t="s">
        <v>237</v>
      </c>
      <c r="G18" s="701"/>
      <c r="H18" s="123" t="s">
        <v>233</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78"/>
      <c r="AF18" s="680"/>
      <c r="AG18" s="696"/>
      <c r="AH18" s="674"/>
      <c r="AI18" s="668"/>
      <c r="AJ18" s="670"/>
      <c r="AK18" s="672"/>
      <c r="AL18" s="190"/>
      <c r="AM18" s="202"/>
      <c r="AN18" s="202"/>
      <c r="AO18" s="202"/>
      <c r="AP18" s="202"/>
      <c r="AQ18" s="202"/>
      <c r="AR18" s="190"/>
      <c r="AS18" s="190"/>
    </row>
    <row r="19" spans="1:45" ht="22.5" customHeight="1" x14ac:dyDescent="0.2">
      <c r="A19" s="680"/>
      <c r="B19" s="719"/>
      <c r="C19" s="721"/>
      <c r="D19" s="723"/>
      <c r="E19" s="721"/>
      <c r="F19" s="688"/>
      <c r="G19" s="699"/>
      <c r="H19" s="123" t="s">
        <v>234</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78"/>
      <c r="AF19" s="680"/>
      <c r="AG19" s="696"/>
      <c r="AH19" s="674"/>
      <c r="AI19" s="668"/>
      <c r="AJ19" s="670"/>
      <c r="AK19" s="672"/>
      <c r="AL19" s="190"/>
      <c r="AM19" s="202"/>
      <c r="AN19" s="202"/>
      <c r="AO19" s="202"/>
      <c r="AP19" s="202"/>
      <c r="AQ19" s="202"/>
      <c r="AR19" s="190"/>
      <c r="AS19" s="190"/>
    </row>
    <row r="20" spans="1:45" ht="22.5" customHeight="1" x14ac:dyDescent="0.2">
      <c r="A20" s="680"/>
      <c r="B20" s="719"/>
      <c r="C20" s="721"/>
      <c r="D20" s="723"/>
      <c r="E20" s="721"/>
      <c r="F20" s="689"/>
      <c r="G20" s="700"/>
      <c r="H20" s="123" t="s">
        <v>235</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78"/>
      <c r="AF20" s="680"/>
      <c r="AG20" s="696"/>
      <c r="AH20" s="674"/>
      <c r="AI20" s="668"/>
      <c r="AJ20" s="670"/>
      <c r="AK20" s="672"/>
      <c r="AL20" s="190"/>
      <c r="AM20" s="202"/>
      <c r="AN20" s="202"/>
      <c r="AO20" s="202"/>
      <c r="AP20" s="202"/>
      <c r="AQ20" s="202"/>
      <c r="AR20" s="190"/>
      <c r="AS20" s="190"/>
    </row>
    <row r="21" spans="1:45" ht="22.5" customHeight="1" x14ac:dyDescent="0.2">
      <c r="A21" s="680"/>
      <c r="B21" s="719"/>
      <c r="C21" s="721"/>
      <c r="D21" s="723"/>
      <c r="E21" s="721"/>
      <c r="F21" s="690" t="s">
        <v>238</v>
      </c>
      <c r="G21" s="701"/>
      <c r="H21" s="123" t="s">
        <v>233</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78"/>
      <c r="AF21" s="680"/>
      <c r="AG21" s="696"/>
      <c r="AH21" s="674"/>
      <c r="AI21" s="668"/>
      <c r="AJ21" s="670"/>
      <c r="AK21" s="672"/>
      <c r="AL21" s="190"/>
      <c r="AM21" s="202"/>
      <c r="AN21" s="202"/>
      <c r="AO21" s="202"/>
      <c r="AP21" s="202"/>
      <c r="AQ21" s="202"/>
      <c r="AR21" s="190"/>
      <c r="AS21" s="190"/>
    </row>
    <row r="22" spans="1:45" ht="22.5" customHeight="1" x14ac:dyDescent="0.2">
      <c r="A22" s="680"/>
      <c r="B22" s="719"/>
      <c r="C22" s="721"/>
      <c r="D22" s="723"/>
      <c r="E22" s="721"/>
      <c r="F22" s="688"/>
      <c r="G22" s="699"/>
      <c r="H22" s="123" t="s">
        <v>234</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78"/>
      <c r="AF22" s="680"/>
      <c r="AG22" s="696"/>
      <c r="AH22" s="674"/>
      <c r="AI22" s="668"/>
      <c r="AJ22" s="670"/>
      <c r="AK22" s="672"/>
      <c r="AL22" s="190"/>
      <c r="AM22" s="202"/>
      <c r="AN22" s="202"/>
      <c r="AO22" s="202"/>
      <c r="AP22" s="202"/>
      <c r="AQ22" s="202"/>
      <c r="AR22" s="190"/>
      <c r="AS22" s="190"/>
    </row>
    <row r="23" spans="1:45" ht="22.5" customHeight="1" x14ac:dyDescent="0.2">
      <c r="A23" s="680"/>
      <c r="B23" s="719"/>
      <c r="C23" s="721"/>
      <c r="D23" s="723"/>
      <c r="E23" s="721"/>
      <c r="F23" s="689"/>
      <c r="G23" s="700"/>
      <c r="H23" s="123" t="s">
        <v>235</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78"/>
      <c r="AF23" s="680"/>
      <c r="AG23" s="696"/>
      <c r="AH23" s="674"/>
      <c r="AI23" s="668"/>
      <c r="AJ23" s="670"/>
      <c r="AK23" s="672"/>
      <c r="AL23" s="190"/>
      <c r="AM23" s="202"/>
      <c r="AN23" s="202"/>
      <c r="AO23" s="202"/>
      <c r="AP23" s="202"/>
      <c r="AQ23" s="202"/>
      <c r="AR23" s="190"/>
      <c r="AS23" s="190"/>
    </row>
    <row r="24" spans="1:45" ht="22.5" customHeight="1" x14ac:dyDescent="0.2">
      <c r="A24" s="680"/>
      <c r="B24" s="719"/>
      <c r="C24" s="721"/>
      <c r="D24" s="723"/>
      <c r="E24" s="721"/>
      <c r="F24" s="690" t="s">
        <v>239</v>
      </c>
      <c r="G24" s="701"/>
      <c r="H24" s="123" t="s">
        <v>233</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78"/>
      <c r="AF24" s="680"/>
      <c r="AG24" s="696"/>
      <c r="AH24" s="674"/>
      <c r="AI24" s="668"/>
      <c r="AJ24" s="670"/>
      <c r="AK24" s="672"/>
      <c r="AL24" s="190"/>
      <c r="AM24" s="202"/>
      <c r="AN24" s="202"/>
      <c r="AO24" s="202"/>
      <c r="AP24" s="202"/>
      <c r="AQ24" s="202"/>
      <c r="AR24" s="190"/>
      <c r="AS24" s="190"/>
    </row>
    <row r="25" spans="1:45" ht="22.5" customHeight="1" x14ac:dyDescent="0.2">
      <c r="A25" s="680"/>
      <c r="B25" s="719"/>
      <c r="C25" s="721"/>
      <c r="D25" s="723"/>
      <c r="E25" s="721"/>
      <c r="F25" s="688"/>
      <c r="G25" s="699"/>
      <c r="H25" s="123" t="s">
        <v>234</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78"/>
      <c r="AF25" s="680"/>
      <c r="AG25" s="696"/>
      <c r="AH25" s="674"/>
      <c r="AI25" s="668"/>
      <c r="AJ25" s="670"/>
      <c r="AK25" s="672"/>
      <c r="AL25" s="190"/>
      <c r="AM25" s="202"/>
      <c r="AN25" s="202"/>
      <c r="AO25" s="202"/>
      <c r="AP25" s="202"/>
      <c r="AQ25" s="202"/>
      <c r="AR25" s="190"/>
      <c r="AS25" s="190"/>
    </row>
    <row r="26" spans="1:45" ht="23.25" customHeight="1" thickBot="1" x14ac:dyDescent="0.25">
      <c r="A26" s="681"/>
      <c r="B26" s="720"/>
      <c r="C26" s="722"/>
      <c r="D26" s="724"/>
      <c r="E26" s="722"/>
      <c r="F26" s="727"/>
      <c r="G26" s="728"/>
      <c r="H26" s="125" t="s">
        <v>235</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79"/>
      <c r="AF26" s="681"/>
      <c r="AG26" s="697"/>
      <c r="AH26" s="675"/>
      <c r="AI26" s="669"/>
      <c r="AJ26" s="671"/>
      <c r="AK26" s="673"/>
      <c r="AL26" s="190"/>
      <c r="AM26" s="202"/>
      <c r="AN26" s="202"/>
      <c r="AO26" s="202"/>
      <c r="AP26" s="202"/>
      <c r="AQ26" s="202"/>
      <c r="AR26" s="190"/>
      <c r="AS26" s="190"/>
    </row>
    <row r="27" spans="1:45" ht="60" customHeight="1" x14ac:dyDescent="0.2">
      <c r="A27" s="475" t="str">
        <f>'1 Contexto e Identificación'!$A$12</f>
        <v>R2</v>
      </c>
      <c r="B27" s="719" t="str">
        <f>+'1 Contexto e Identificación'!$E$12</f>
        <v xml:space="preserve">  </v>
      </c>
      <c r="C27" s="721" t="str">
        <f>+'4 Mapa Calor Inherente'!$C$13</f>
        <v/>
      </c>
      <c r="D27" s="723" t="str">
        <f>+'4 Mapa Calor Inherente'!$D$13</f>
        <v/>
      </c>
      <c r="E27" s="721" t="str">
        <f>+'4 Mapa Calor Inherente'!$E$13</f>
        <v/>
      </c>
      <c r="F27" s="688" t="s">
        <v>232</v>
      </c>
      <c r="G27" s="699"/>
      <c r="H27" s="121" t="s">
        <v>233</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78" t="str">
        <f>+IF(AC27="","",AVERAGE(AC27:AC41))</f>
        <v/>
      </c>
      <c r="AF27" s="680" t="str" cm="1">
        <f t="array" ref="AF27">+_xlfn.IFS(AE27="","",AE27='12 Formulas'!$BR$2,'12 Formulas'!$BQ$2,AE27&gt;='12 Formulas'!$BS$3,'12 Formulas'!$BQ$3,AE27&gt;='12 Formulas'!$BS$4,'12 Formulas'!$BQ$4)</f>
        <v/>
      </c>
      <c r="AG27" s="696" t="str">
        <f>+IF(AF27="","",'12 Formulas'!$BU$2)</f>
        <v/>
      </c>
      <c r="AH27" s="674" t="str" cm="1">
        <f t="array" ref="AH27">+_xlfn.IFS(AG27="","",AG27='12 Formulas'!$BX$4,'12 Formulas'!$BY$4,AND(AF27='12 Formulas'!$BW$3,AG27='12 Formulas'!$BX$3),'12 Formulas'!$BY$3,AND(AF27='12 Formulas'!$BW$5,AG27='12 Formulas'!$BX$5),'12 Formulas'!$BY$5,AND(AF27='12 Formulas'!$BW$7,AG27='12 Formulas'!$BX$7),'12 Formulas'!$BY$7)</f>
        <v/>
      </c>
      <c r="AI27" s="668"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0" t="str">
        <f>+IF(D27="","",D27)</f>
        <v/>
      </c>
      <c r="AK27" s="672"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66.75" customHeight="1" x14ac:dyDescent="0.2">
      <c r="A28" s="475"/>
      <c r="B28" s="719"/>
      <c r="C28" s="721"/>
      <c r="D28" s="723"/>
      <c r="E28" s="721"/>
      <c r="F28" s="688"/>
      <c r="G28" s="699"/>
      <c r="H28" s="123" t="s">
        <v>234</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78"/>
      <c r="AF28" s="680"/>
      <c r="AG28" s="696"/>
      <c r="AH28" s="674"/>
      <c r="AI28" s="668"/>
      <c r="AJ28" s="670"/>
      <c r="AK28" s="672"/>
      <c r="AL28" s="190"/>
      <c r="AM28" s="202"/>
      <c r="AN28" s="202"/>
      <c r="AO28" s="202"/>
      <c r="AP28" s="202"/>
      <c r="AQ28" s="202"/>
      <c r="AR28" s="190"/>
      <c r="AS28" s="190"/>
    </row>
    <row r="29" spans="1:45" ht="45" customHeight="1" x14ac:dyDescent="0.2">
      <c r="A29" s="475"/>
      <c r="B29" s="719"/>
      <c r="C29" s="721"/>
      <c r="D29" s="723"/>
      <c r="E29" s="721"/>
      <c r="F29" s="689"/>
      <c r="G29" s="700"/>
      <c r="H29" s="123" t="s">
        <v>235</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78"/>
      <c r="AF29" s="680"/>
      <c r="AG29" s="696"/>
      <c r="AH29" s="674"/>
      <c r="AI29" s="668"/>
      <c r="AJ29" s="670"/>
      <c r="AK29" s="672"/>
      <c r="AL29" s="190"/>
      <c r="AM29" s="202"/>
      <c r="AN29" s="202"/>
      <c r="AO29" s="202"/>
      <c r="AP29" s="202"/>
      <c r="AQ29" s="202"/>
      <c r="AR29" s="190"/>
      <c r="AS29" s="190"/>
    </row>
    <row r="30" spans="1:45" ht="22.5" customHeight="1" x14ac:dyDescent="0.2">
      <c r="A30" s="475"/>
      <c r="B30" s="719"/>
      <c r="C30" s="721"/>
      <c r="D30" s="723"/>
      <c r="E30" s="721"/>
      <c r="F30" s="690" t="s">
        <v>236</v>
      </c>
      <c r="G30" s="701"/>
      <c r="H30" s="123" t="s">
        <v>233</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78"/>
      <c r="AF30" s="680"/>
      <c r="AG30" s="696"/>
      <c r="AH30" s="674"/>
      <c r="AI30" s="668"/>
      <c r="AJ30" s="670"/>
      <c r="AK30" s="672"/>
      <c r="AL30" s="190"/>
      <c r="AM30" s="202"/>
      <c r="AN30" s="202"/>
      <c r="AO30" s="202"/>
      <c r="AP30" s="202"/>
      <c r="AQ30" s="202"/>
      <c r="AR30" s="190"/>
      <c r="AS30" s="190"/>
    </row>
    <row r="31" spans="1:45" ht="22.5" customHeight="1" x14ac:dyDescent="0.2">
      <c r="A31" s="475"/>
      <c r="B31" s="719"/>
      <c r="C31" s="721"/>
      <c r="D31" s="723"/>
      <c r="E31" s="721"/>
      <c r="F31" s="688"/>
      <c r="G31" s="699"/>
      <c r="H31" s="123" t="s">
        <v>234</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78"/>
      <c r="AF31" s="680"/>
      <c r="AG31" s="696"/>
      <c r="AH31" s="674"/>
      <c r="AI31" s="668"/>
      <c r="AJ31" s="670"/>
      <c r="AK31" s="672"/>
      <c r="AL31" s="190"/>
      <c r="AM31" s="202"/>
      <c r="AN31" s="202"/>
      <c r="AO31" s="202"/>
      <c r="AP31" s="202"/>
      <c r="AQ31" s="202"/>
      <c r="AR31" s="190"/>
      <c r="AS31" s="190"/>
    </row>
    <row r="32" spans="1:45" ht="22.5" customHeight="1" x14ac:dyDescent="0.2">
      <c r="A32" s="475"/>
      <c r="B32" s="719"/>
      <c r="C32" s="721"/>
      <c r="D32" s="723"/>
      <c r="E32" s="721"/>
      <c r="F32" s="689"/>
      <c r="G32" s="700"/>
      <c r="H32" s="123" t="s">
        <v>235</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78"/>
      <c r="AF32" s="680"/>
      <c r="AG32" s="696"/>
      <c r="AH32" s="674"/>
      <c r="AI32" s="668"/>
      <c r="AJ32" s="670"/>
      <c r="AK32" s="672"/>
      <c r="AL32" s="190"/>
      <c r="AM32" s="202"/>
      <c r="AN32" s="202"/>
      <c r="AO32" s="202"/>
      <c r="AP32" s="202"/>
      <c r="AQ32" s="202"/>
      <c r="AR32" s="190"/>
      <c r="AS32" s="190"/>
    </row>
    <row r="33" spans="1:45" ht="22.5" customHeight="1" x14ac:dyDescent="0.2">
      <c r="A33" s="475"/>
      <c r="B33" s="719"/>
      <c r="C33" s="721"/>
      <c r="D33" s="723"/>
      <c r="E33" s="721"/>
      <c r="F33" s="690" t="s">
        <v>237</v>
      </c>
      <c r="G33" s="701"/>
      <c r="H33" s="123" t="s">
        <v>233</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78"/>
      <c r="AF33" s="680"/>
      <c r="AG33" s="696"/>
      <c r="AH33" s="674"/>
      <c r="AI33" s="668"/>
      <c r="AJ33" s="670"/>
      <c r="AK33" s="672"/>
      <c r="AL33" s="190"/>
      <c r="AM33" s="202"/>
      <c r="AN33" s="202"/>
      <c r="AO33" s="202"/>
      <c r="AP33" s="202"/>
      <c r="AQ33" s="202"/>
      <c r="AR33" s="190"/>
      <c r="AS33" s="190"/>
    </row>
    <row r="34" spans="1:45" ht="22.5" customHeight="1" x14ac:dyDescent="0.2">
      <c r="A34" s="475"/>
      <c r="B34" s="719"/>
      <c r="C34" s="721"/>
      <c r="D34" s="723"/>
      <c r="E34" s="721"/>
      <c r="F34" s="688"/>
      <c r="G34" s="699"/>
      <c r="H34" s="123" t="s">
        <v>234</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78"/>
      <c r="AF34" s="680"/>
      <c r="AG34" s="696"/>
      <c r="AH34" s="674"/>
      <c r="AI34" s="668"/>
      <c r="AJ34" s="670"/>
      <c r="AK34" s="672"/>
      <c r="AL34" s="190"/>
      <c r="AM34" s="202"/>
      <c r="AN34" s="202"/>
      <c r="AO34" s="202"/>
      <c r="AP34" s="202"/>
      <c r="AQ34" s="202"/>
      <c r="AR34" s="190"/>
      <c r="AS34" s="190"/>
    </row>
    <row r="35" spans="1:45" ht="22.5" customHeight="1" x14ac:dyDescent="0.2">
      <c r="A35" s="475"/>
      <c r="B35" s="719"/>
      <c r="C35" s="721"/>
      <c r="D35" s="723"/>
      <c r="E35" s="721"/>
      <c r="F35" s="689"/>
      <c r="G35" s="700"/>
      <c r="H35" s="123" t="s">
        <v>235</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78"/>
      <c r="AF35" s="680"/>
      <c r="AG35" s="696"/>
      <c r="AH35" s="674"/>
      <c r="AI35" s="668"/>
      <c r="AJ35" s="670"/>
      <c r="AK35" s="672"/>
      <c r="AL35" s="190"/>
      <c r="AM35" s="202"/>
      <c r="AN35" s="202"/>
      <c r="AO35" s="202"/>
      <c r="AP35" s="202"/>
      <c r="AQ35" s="202"/>
      <c r="AR35" s="190"/>
      <c r="AS35" s="190"/>
    </row>
    <row r="36" spans="1:45" ht="22.5" customHeight="1" x14ac:dyDescent="0.2">
      <c r="A36" s="725"/>
      <c r="B36" s="719"/>
      <c r="C36" s="721"/>
      <c r="D36" s="723"/>
      <c r="E36" s="721"/>
      <c r="F36" s="690" t="s">
        <v>238</v>
      </c>
      <c r="G36" s="701"/>
      <c r="H36" s="123" t="s">
        <v>233</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78"/>
      <c r="AF36" s="680"/>
      <c r="AG36" s="696"/>
      <c r="AH36" s="674"/>
      <c r="AI36" s="668"/>
      <c r="AJ36" s="670"/>
      <c r="AK36" s="672"/>
      <c r="AL36" s="190"/>
      <c r="AM36" s="202"/>
      <c r="AN36" s="202"/>
      <c r="AO36" s="202"/>
      <c r="AP36" s="202"/>
      <c r="AQ36" s="202"/>
      <c r="AR36" s="190"/>
      <c r="AS36" s="190"/>
    </row>
    <row r="37" spans="1:45" ht="22.5" customHeight="1" x14ac:dyDescent="0.2">
      <c r="A37" s="725"/>
      <c r="B37" s="719"/>
      <c r="C37" s="721"/>
      <c r="D37" s="723"/>
      <c r="E37" s="721"/>
      <c r="F37" s="688"/>
      <c r="G37" s="699"/>
      <c r="H37" s="123" t="s">
        <v>234</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78"/>
      <c r="AF37" s="680"/>
      <c r="AG37" s="696"/>
      <c r="AH37" s="674"/>
      <c r="AI37" s="668"/>
      <c r="AJ37" s="670"/>
      <c r="AK37" s="672"/>
      <c r="AL37" s="190"/>
      <c r="AM37" s="202"/>
      <c r="AN37" s="202"/>
      <c r="AO37" s="202"/>
      <c r="AP37" s="202"/>
      <c r="AQ37" s="202"/>
      <c r="AR37" s="190"/>
      <c r="AS37" s="190"/>
    </row>
    <row r="38" spans="1:45" ht="22.5" customHeight="1" x14ac:dyDescent="0.2">
      <c r="A38" s="725"/>
      <c r="B38" s="719"/>
      <c r="C38" s="721"/>
      <c r="D38" s="723"/>
      <c r="E38" s="721"/>
      <c r="F38" s="689"/>
      <c r="G38" s="700"/>
      <c r="H38" s="123" t="s">
        <v>235</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78"/>
      <c r="AF38" s="680"/>
      <c r="AG38" s="696"/>
      <c r="AH38" s="674"/>
      <c r="AI38" s="668"/>
      <c r="AJ38" s="670"/>
      <c r="AK38" s="672"/>
      <c r="AL38" s="190"/>
      <c r="AM38" s="202"/>
      <c r="AN38" s="202"/>
      <c r="AO38" s="202"/>
      <c r="AP38" s="202"/>
      <c r="AQ38" s="202"/>
      <c r="AR38" s="190"/>
      <c r="AS38" s="190"/>
    </row>
    <row r="39" spans="1:45" ht="22.5" customHeight="1" x14ac:dyDescent="0.2">
      <c r="A39" s="725"/>
      <c r="B39" s="719"/>
      <c r="C39" s="721"/>
      <c r="D39" s="723"/>
      <c r="E39" s="721"/>
      <c r="F39" s="690" t="s">
        <v>239</v>
      </c>
      <c r="G39" s="701"/>
      <c r="H39" s="123" t="s">
        <v>233</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78"/>
      <c r="AF39" s="680"/>
      <c r="AG39" s="696"/>
      <c r="AH39" s="674"/>
      <c r="AI39" s="668"/>
      <c r="AJ39" s="670"/>
      <c r="AK39" s="672"/>
      <c r="AL39" s="190"/>
      <c r="AM39" s="202"/>
      <c r="AN39" s="202"/>
      <c r="AO39" s="202"/>
      <c r="AP39" s="202"/>
      <c r="AQ39" s="202"/>
      <c r="AR39" s="190"/>
      <c r="AS39" s="190"/>
    </row>
    <row r="40" spans="1:45" ht="22.5" customHeight="1" x14ac:dyDescent="0.2">
      <c r="A40" s="725"/>
      <c r="B40" s="719"/>
      <c r="C40" s="721"/>
      <c r="D40" s="723"/>
      <c r="E40" s="721"/>
      <c r="F40" s="688"/>
      <c r="G40" s="699"/>
      <c r="H40" s="123" t="s">
        <v>234</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78"/>
      <c r="AF40" s="680"/>
      <c r="AG40" s="696"/>
      <c r="AH40" s="674"/>
      <c r="AI40" s="668"/>
      <c r="AJ40" s="670"/>
      <c r="AK40" s="672"/>
      <c r="AL40" s="190"/>
      <c r="AM40" s="202"/>
      <c r="AN40" s="202"/>
      <c r="AO40" s="202"/>
      <c r="AP40" s="202"/>
      <c r="AQ40" s="202"/>
      <c r="AR40" s="190"/>
      <c r="AS40" s="190"/>
    </row>
    <row r="41" spans="1:45" ht="22.5" customHeight="1" thickBot="1" x14ac:dyDescent="0.25">
      <c r="A41" s="725"/>
      <c r="B41" s="720"/>
      <c r="C41" s="722"/>
      <c r="D41" s="724"/>
      <c r="E41" s="722"/>
      <c r="F41" s="727"/>
      <c r="G41" s="728"/>
      <c r="H41" s="125" t="s">
        <v>235</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79"/>
      <c r="AF41" s="681"/>
      <c r="AG41" s="697"/>
      <c r="AH41" s="675"/>
      <c r="AI41" s="669"/>
      <c r="AJ41" s="671"/>
      <c r="AK41" s="673"/>
      <c r="AL41" s="190"/>
      <c r="AM41" s="202"/>
      <c r="AN41" s="202"/>
      <c r="AO41" s="202"/>
      <c r="AP41" s="202"/>
      <c r="AQ41" s="202"/>
      <c r="AR41" s="190"/>
      <c r="AS41" s="190"/>
    </row>
    <row r="42" spans="1:45" ht="60.75" customHeight="1" x14ac:dyDescent="0.2">
      <c r="A42" s="680" t="str">
        <f>'1 Contexto e Identificación'!$A$13</f>
        <v>R3</v>
      </c>
      <c r="B42" s="719" t="str">
        <f>+'1 Contexto e Identificación'!$E$13</f>
        <v xml:space="preserve">  </v>
      </c>
      <c r="C42" s="721" t="str">
        <f>+'4 Mapa Calor Inherente'!$C$14</f>
        <v/>
      </c>
      <c r="D42" s="723" t="str">
        <f>+'4 Mapa Calor Inherente'!$D$14</f>
        <v/>
      </c>
      <c r="E42" s="721" t="str">
        <f>+'4 Mapa Calor Inherente'!$E$14</f>
        <v/>
      </c>
      <c r="F42" s="688" t="s">
        <v>232</v>
      </c>
      <c r="G42" s="699"/>
      <c r="H42" s="121" t="s">
        <v>233</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78" t="str">
        <f>+IF(AC42="","",AVERAGE(AC42:AC56))</f>
        <v/>
      </c>
      <c r="AF42" s="680" t="str" cm="1">
        <f t="array" ref="AF42">+_xlfn.IFS(AE42="","",AE42='12 Formulas'!$BR$2,'12 Formulas'!$BQ$2,AE42&gt;='12 Formulas'!$BS$3,'12 Formulas'!$BQ$3,AE42&gt;='12 Formulas'!$BS$4,'12 Formulas'!$BQ$4)</f>
        <v/>
      </c>
      <c r="AG42" s="696" t="str">
        <f>+IF(AF42="","",'12 Formulas'!$BU$2)</f>
        <v/>
      </c>
      <c r="AH42" s="674" t="str" cm="1">
        <f t="array" ref="AH42">+_xlfn.IFS(AG42="","",AG42='12 Formulas'!$BX$4,'12 Formulas'!$BY$4,AND(AF42='12 Formulas'!$BW$3,AG42='12 Formulas'!$BX$3),'12 Formulas'!$BY$3,AND(AF42='12 Formulas'!$BW$5,AG42='12 Formulas'!$BX$5),'12 Formulas'!$BY$5,AND(AF42='12 Formulas'!$BW$7,AG42='12 Formulas'!$BX$7),'12 Formulas'!$BY$7)</f>
        <v/>
      </c>
      <c r="AI42" s="668"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0" t="str">
        <f>+IF(D42="","",D42)</f>
        <v/>
      </c>
      <c r="AK42" s="672"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x14ac:dyDescent="0.2">
      <c r="A43" s="680"/>
      <c r="B43" s="719"/>
      <c r="C43" s="721"/>
      <c r="D43" s="723"/>
      <c r="E43" s="721"/>
      <c r="F43" s="688"/>
      <c r="G43" s="699"/>
      <c r="H43" s="123" t="s">
        <v>234</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78"/>
      <c r="AF43" s="680"/>
      <c r="AG43" s="696"/>
      <c r="AH43" s="674"/>
      <c r="AI43" s="668"/>
      <c r="AJ43" s="670"/>
      <c r="AK43" s="672"/>
      <c r="AL43" s="190"/>
      <c r="AM43" s="202"/>
      <c r="AN43" s="202"/>
      <c r="AO43" s="202"/>
      <c r="AP43" s="202"/>
      <c r="AQ43" s="202"/>
      <c r="AR43" s="190"/>
      <c r="AS43" s="190"/>
    </row>
    <row r="44" spans="1:45" ht="59.25" customHeight="1" x14ac:dyDescent="0.2">
      <c r="A44" s="680"/>
      <c r="B44" s="719"/>
      <c r="C44" s="721"/>
      <c r="D44" s="723"/>
      <c r="E44" s="721"/>
      <c r="F44" s="689"/>
      <c r="G44" s="700"/>
      <c r="H44" s="123" t="s">
        <v>235</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78"/>
      <c r="AF44" s="680"/>
      <c r="AG44" s="696"/>
      <c r="AH44" s="674"/>
      <c r="AI44" s="668"/>
      <c r="AJ44" s="670"/>
      <c r="AK44" s="672"/>
      <c r="AL44" s="190"/>
      <c r="AM44" s="202"/>
      <c r="AN44" s="202"/>
      <c r="AO44" s="202"/>
      <c r="AP44" s="202"/>
      <c r="AQ44" s="202"/>
      <c r="AR44" s="190"/>
      <c r="AS44" s="190"/>
    </row>
    <row r="45" spans="1:45" ht="22.5" customHeight="1" x14ac:dyDescent="0.2">
      <c r="A45" s="680"/>
      <c r="B45" s="719"/>
      <c r="C45" s="721"/>
      <c r="D45" s="723"/>
      <c r="E45" s="721"/>
      <c r="F45" s="690" t="s">
        <v>236</v>
      </c>
      <c r="G45" s="701"/>
      <c r="H45" s="123" t="s">
        <v>233</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78"/>
      <c r="AF45" s="680"/>
      <c r="AG45" s="696"/>
      <c r="AH45" s="674"/>
      <c r="AI45" s="668"/>
      <c r="AJ45" s="670"/>
      <c r="AK45" s="672"/>
      <c r="AL45" s="190"/>
      <c r="AM45" s="202"/>
      <c r="AN45" s="202"/>
      <c r="AO45" s="202"/>
      <c r="AP45" s="202"/>
      <c r="AQ45" s="202"/>
      <c r="AR45" s="190"/>
      <c r="AS45" s="190"/>
    </row>
    <row r="46" spans="1:45" ht="22.5" customHeight="1" x14ac:dyDescent="0.2">
      <c r="A46" s="680"/>
      <c r="B46" s="719"/>
      <c r="C46" s="721"/>
      <c r="D46" s="723"/>
      <c r="E46" s="721"/>
      <c r="F46" s="688"/>
      <c r="G46" s="699"/>
      <c r="H46" s="123" t="s">
        <v>234</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78"/>
      <c r="AF46" s="680"/>
      <c r="AG46" s="696"/>
      <c r="AH46" s="674"/>
      <c r="AI46" s="668"/>
      <c r="AJ46" s="670"/>
      <c r="AK46" s="672"/>
      <c r="AL46" s="190"/>
      <c r="AM46" s="202"/>
      <c r="AN46" s="202"/>
      <c r="AO46" s="202"/>
      <c r="AP46" s="202"/>
      <c r="AQ46" s="202"/>
      <c r="AR46" s="190"/>
      <c r="AS46" s="190"/>
    </row>
    <row r="47" spans="1:45" ht="22.5" customHeight="1" x14ac:dyDescent="0.2">
      <c r="A47" s="680"/>
      <c r="B47" s="719"/>
      <c r="C47" s="721"/>
      <c r="D47" s="723"/>
      <c r="E47" s="721"/>
      <c r="F47" s="689"/>
      <c r="G47" s="700"/>
      <c r="H47" s="123" t="s">
        <v>235</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78"/>
      <c r="AF47" s="680"/>
      <c r="AG47" s="696"/>
      <c r="AH47" s="674"/>
      <c r="AI47" s="668"/>
      <c r="AJ47" s="670"/>
      <c r="AK47" s="672"/>
      <c r="AL47" s="190"/>
      <c r="AM47" s="202"/>
      <c r="AN47" s="202"/>
      <c r="AO47" s="202"/>
      <c r="AP47" s="202"/>
      <c r="AQ47" s="202"/>
      <c r="AR47" s="190"/>
      <c r="AS47" s="190"/>
    </row>
    <row r="48" spans="1:45" ht="22.5" customHeight="1" x14ac:dyDescent="0.2">
      <c r="A48" s="680"/>
      <c r="B48" s="719"/>
      <c r="C48" s="721"/>
      <c r="D48" s="723"/>
      <c r="E48" s="721"/>
      <c r="F48" s="690" t="s">
        <v>237</v>
      </c>
      <c r="G48" s="701"/>
      <c r="H48" s="123" t="s">
        <v>233</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78"/>
      <c r="AF48" s="680"/>
      <c r="AG48" s="696"/>
      <c r="AH48" s="674"/>
      <c r="AI48" s="668"/>
      <c r="AJ48" s="670"/>
      <c r="AK48" s="672"/>
      <c r="AL48" s="190"/>
      <c r="AM48" s="202"/>
      <c r="AN48" s="202"/>
      <c r="AO48" s="202"/>
      <c r="AP48" s="202"/>
      <c r="AQ48" s="202"/>
      <c r="AR48" s="190"/>
      <c r="AS48" s="190"/>
    </row>
    <row r="49" spans="1:45" ht="22.5" customHeight="1" x14ac:dyDescent="0.2">
      <c r="A49" s="680"/>
      <c r="B49" s="719"/>
      <c r="C49" s="721"/>
      <c r="D49" s="723"/>
      <c r="E49" s="721"/>
      <c r="F49" s="688"/>
      <c r="G49" s="699"/>
      <c r="H49" s="123" t="s">
        <v>234</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78"/>
      <c r="AF49" s="680"/>
      <c r="AG49" s="696"/>
      <c r="AH49" s="674"/>
      <c r="AI49" s="668"/>
      <c r="AJ49" s="670"/>
      <c r="AK49" s="672"/>
      <c r="AL49" s="190"/>
      <c r="AM49" s="202"/>
      <c r="AN49" s="202"/>
      <c r="AO49" s="202"/>
      <c r="AP49" s="202"/>
      <c r="AQ49" s="202"/>
      <c r="AR49" s="190"/>
      <c r="AS49" s="190"/>
    </row>
    <row r="50" spans="1:45" ht="22.5" customHeight="1" x14ac:dyDescent="0.2">
      <c r="A50" s="680"/>
      <c r="B50" s="719"/>
      <c r="C50" s="721"/>
      <c r="D50" s="723"/>
      <c r="E50" s="721"/>
      <c r="F50" s="689"/>
      <c r="G50" s="700"/>
      <c r="H50" s="123" t="s">
        <v>235</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78"/>
      <c r="AF50" s="680"/>
      <c r="AG50" s="696"/>
      <c r="AH50" s="674"/>
      <c r="AI50" s="668"/>
      <c r="AJ50" s="670"/>
      <c r="AK50" s="672"/>
      <c r="AL50" s="190"/>
      <c r="AM50" s="202"/>
      <c r="AN50" s="202"/>
      <c r="AO50" s="202"/>
      <c r="AP50" s="202"/>
      <c r="AQ50" s="202"/>
      <c r="AR50" s="190"/>
      <c r="AS50" s="190"/>
    </row>
    <row r="51" spans="1:45" ht="22.5" customHeight="1" x14ac:dyDescent="0.2">
      <c r="A51" s="680"/>
      <c r="B51" s="719"/>
      <c r="C51" s="721"/>
      <c r="D51" s="723"/>
      <c r="E51" s="721"/>
      <c r="F51" s="690" t="s">
        <v>238</v>
      </c>
      <c r="G51" s="701"/>
      <c r="H51" s="123" t="s">
        <v>233</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78"/>
      <c r="AF51" s="680"/>
      <c r="AG51" s="696"/>
      <c r="AH51" s="674"/>
      <c r="AI51" s="668"/>
      <c r="AJ51" s="670"/>
      <c r="AK51" s="672"/>
      <c r="AL51" s="190"/>
      <c r="AM51" s="202"/>
      <c r="AN51" s="202"/>
      <c r="AO51" s="202"/>
      <c r="AP51" s="202"/>
      <c r="AQ51" s="202"/>
      <c r="AR51" s="190"/>
      <c r="AS51" s="190"/>
    </row>
    <row r="52" spans="1:45" ht="22.5" customHeight="1" x14ac:dyDescent="0.2">
      <c r="A52" s="680"/>
      <c r="B52" s="719"/>
      <c r="C52" s="721"/>
      <c r="D52" s="723"/>
      <c r="E52" s="721"/>
      <c r="F52" s="688"/>
      <c r="G52" s="699"/>
      <c r="H52" s="123" t="s">
        <v>234</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78"/>
      <c r="AF52" s="680"/>
      <c r="AG52" s="696"/>
      <c r="AH52" s="674"/>
      <c r="AI52" s="668"/>
      <c r="AJ52" s="670"/>
      <c r="AK52" s="672"/>
      <c r="AL52" s="190"/>
      <c r="AM52" s="202"/>
      <c r="AN52" s="202"/>
      <c r="AO52" s="202"/>
      <c r="AP52" s="202"/>
      <c r="AQ52" s="202"/>
      <c r="AR52" s="190"/>
      <c r="AS52" s="190"/>
    </row>
    <row r="53" spans="1:45" ht="22.5" customHeight="1" x14ac:dyDescent="0.2">
      <c r="A53" s="680"/>
      <c r="B53" s="719"/>
      <c r="C53" s="721"/>
      <c r="D53" s="723"/>
      <c r="E53" s="721"/>
      <c r="F53" s="689"/>
      <c r="G53" s="700"/>
      <c r="H53" s="123" t="s">
        <v>235</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78"/>
      <c r="AF53" s="680"/>
      <c r="AG53" s="696"/>
      <c r="AH53" s="674"/>
      <c r="AI53" s="668"/>
      <c r="AJ53" s="670"/>
      <c r="AK53" s="672"/>
      <c r="AL53" s="190"/>
      <c r="AM53" s="202"/>
      <c r="AN53" s="202"/>
      <c r="AO53" s="202"/>
      <c r="AP53" s="202"/>
      <c r="AQ53" s="202"/>
      <c r="AR53" s="190"/>
      <c r="AS53" s="190"/>
    </row>
    <row r="54" spans="1:45" ht="22.5" customHeight="1" x14ac:dyDescent="0.2">
      <c r="A54" s="680"/>
      <c r="B54" s="719"/>
      <c r="C54" s="721"/>
      <c r="D54" s="723"/>
      <c r="E54" s="721"/>
      <c r="F54" s="690" t="s">
        <v>239</v>
      </c>
      <c r="G54" s="701"/>
      <c r="H54" s="123" t="s">
        <v>233</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78"/>
      <c r="AF54" s="680"/>
      <c r="AG54" s="696"/>
      <c r="AH54" s="674"/>
      <c r="AI54" s="668"/>
      <c r="AJ54" s="670"/>
      <c r="AK54" s="672"/>
      <c r="AL54" s="190"/>
      <c r="AM54" s="202"/>
      <c r="AN54" s="202"/>
      <c r="AO54" s="202"/>
      <c r="AP54" s="202"/>
      <c r="AQ54" s="202"/>
      <c r="AR54" s="190"/>
      <c r="AS54" s="190"/>
    </row>
    <row r="55" spans="1:45" ht="22.5" customHeight="1" x14ac:dyDescent="0.2">
      <c r="A55" s="680"/>
      <c r="B55" s="719"/>
      <c r="C55" s="721"/>
      <c r="D55" s="723"/>
      <c r="E55" s="721"/>
      <c r="F55" s="688"/>
      <c r="G55" s="699"/>
      <c r="H55" s="123" t="s">
        <v>234</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78"/>
      <c r="AF55" s="680"/>
      <c r="AG55" s="696"/>
      <c r="AH55" s="674"/>
      <c r="AI55" s="668"/>
      <c r="AJ55" s="670"/>
      <c r="AK55" s="672"/>
      <c r="AL55" s="190"/>
      <c r="AM55" s="202"/>
      <c r="AN55" s="202"/>
      <c r="AO55" s="202"/>
      <c r="AP55" s="202"/>
      <c r="AQ55" s="202"/>
      <c r="AR55" s="190"/>
      <c r="AS55" s="190"/>
    </row>
    <row r="56" spans="1:45" ht="22.5" customHeight="1" thickBot="1" x14ac:dyDescent="0.25">
      <c r="A56" s="681"/>
      <c r="B56" s="720"/>
      <c r="C56" s="722"/>
      <c r="D56" s="724"/>
      <c r="E56" s="722"/>
      <c r="F56" s="727"/>
      <c r="G56" s="728"/>
      <c r="H56" s="125" t="s">
        <v>235</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79"/>
      <c r="AF56" s="681"/>
      <c r="AG56" s="697"/>
      <c r="AH56" s="675"/>
      <c r="AI56" s="669"/>
      <c r="AJ56" s="671"/>
      <c r="AK56" s="673"/>
      <c r="AL56" s="190"/>
      <c r="AM56" s="202"/>
      <c r="AN56" s="202"/>
      <c r="AO56" s="202"/>
      <c r="AP56" s="202"/>
      <c r="AQ56" s="202"/>
      <c r="AR56" s="190"/>
      <c r="AS56" s="190"/>
    </row>
    <row r="57" spans="1:45" ht="22.5" customHeight="1" x14ac:dyDescent="0.2">
      <c r="A57" s="680" t="str">
        <f>'1 Contexto e Identificación'!$A$14</f>
        <v>R4</v>
      </c>
      <c r="B57" s="719" t="str">
        <f>+'1 Contexto e Identificación'!$E$14</f>
        <v xml:space="preserve">  </v>
      </c>
      <c r="C57" s="721" t="str">
        <f>+'4 Mapa Calor Inherente'!$C$15</f>
        <v/>
      </c>
      <c r="D57" s="723" t="str">
        <f>+'4 Mapa Calor Inherente'!$D$15</f>
        <v/>
      </c>
      <c r="E57" s="721" t="str">
        <f>+'4 Mapa Calor Inherente'!$E$15</f>
        <v/>
      </c>
      <c r="F57" s="688" t="s">
        <v>232</v>
      </c>
      <c r="G57" s="699"/>
      <c r="H57" s="121" t="s">
        <v>233</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78" t="str">
        <f>+IF(AC57="","",AVERAGE(AC57:AC71))</f>
        <v/>
      </c>
      <c r="AF57" s="680" t="str" cm="1">
        <f t="array" ref="AF57">+_xlfn.IFS(AE57="","",AE57='12 Formulas'!$BR$2,'12 Formulas'!$BQ$2,AE57&gt;='12 Formulas'!$BS$3,'12 Formulas'!$BQ$3,AE57&gt;='12 Formulas'!$BS$4,'12 Formulas'!$BQ$4)</f>
        <v/>
      </c>
      <c r="AG57" s="696" t="str">
        <f>+IF(AF57="","",'12 Formulas'!$BU$2)</f>
        <v/>
      </c>
      <c r="AH57" s="674" t="str" cm="1">
        <f t="array" ref="AH57">+_xlfn.IFS(AG57="","",AG57='12 Formulas'!$BX$4,'12 Formulas'!$BY$4,AND(AF57='12 Formulas'!$BW$3,AG57='12 Formulas'!$BX$3),'12 Formulas'!$BY$3,AND(AF57='12 Formulas'!$BW$5,AG57='12 Formulas'!$BX$5),'12 Formulas'!$BY$5,AND(AF57='12 Formulas'!$BW$7,AG57='12 Formulas'!$BX$7),'12 Formulas'!$BY$7)</f>
        <v/>
      </c>
      <c r="AI57" s="668"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0" t="str">
        <f>+IF(D57="","",D57)</f>
        <v/>
      </c>
      <c r="AK57" s="672"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x14ac:dyDescent="0.2">
      <c r="A58" s="680"/>
      <c r="B58" s="719"/>
      <c r="C58" s="721"/>
      <c r="D58" s="723"/>
      <c r="E58" s="721"/>
      <c r="F58" s="688"/>
      <c r="G58" s="699"/>
      <c r="H58" s="123" t="s">
        <v>234</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78"/>
      <c r="AF58" s="680"/>
      <c r="AG58" s="696"/>
      <c r="AH58" s="674"/>
      <c r="AI58" s="668"/>
      <c r="AJ58" s="670"/>
      <c r="AK58" s="672"/>
      <c r="AL58" s="190"/>
      <c r="AM58" s="202"/>
      <c r="AN58" s="202"/>
      <c r="AO58" s="202"/>
      <c r="AP58" s="202"/>
      <c r="AQ58" s="202"/>
      <c r="AR58" s="190"/>
      <c r="AS58" s="190"/>
    </row>
    <row r="59" spans="1:45" ht="22.5" customHeight="1" x14ac:dyDescent="0.2">
      <c r="A59" s="680"/>
      <c r="B59" s="719"/>
      <c r="C59" s="721"/>
      <c r="D59" s="723"/>
      <c r="E59" s="721"/>
      <c r="F59" s="689"/>
      <c r="G59" s="700"/>
      <c r="H59" s="123" t="s">
        <v>235</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78"/>
      <c r="AF59" s="680"/>
      <c r="AG59" s="696"/>
      <c r="AH59" s="674"/>
      <c r="AI59" s="668"/>
      <c r="AJ59" s="670"/>
      <c r="AK59" s="672"/>
      <c r="AL59" s="190"/>
      <c r="AM59" s="202"/>
      <c r="AN59" s="202"/>
      <c r="AO59" s="202"/>
      <c r="AP59" s="202"/>
      <c r="AQ59" s="202"/>
      <c r="AR59" s="190"/>
      <c r="AS59" s="190"/>
    </row>
    <row r="60" spans="1:45" ht="22.5" customHeight="1" x14ac:dyDescent="0.2">
      <c r="A60" s="680"/>
      <c r="B60" s="719"/>
      <c r="C60" s="721"/>
      <c r="D60" s="723"/>
      <c r="E60" s="721"/>
      <c r="F60" s="690" t="s">
        <v>236</v>
      </c>
      <c r="G60" s="701"/>
      <c r="H60" s="123" t="s">
        <v>233</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78"/>
      <c r="AF60" s="680"/>
      <c r="AG60" s="696"/>
      <c r="AH60" s="674"/>
      <c r="AI60" s="668"/>
      <c r="AJ60" s="670"/>
      <c r="AK60" s="672"/>
      <c r="AL60" s="190"/>
      <c r="AM60" s="202"/>
      <c r="AN60" s="202"/>
      <c r="AO60" s="202"/>
      <c r="AP60" s="202"/>
      <c r="AQ60" s="202"/>
      <c r="AR60" s="190"/>
      <c r="AS60" s="190"/>
    </row>
    <row r="61" spans="1:45" ht="22.5" customHeight="1" x14ac:dyDescent="0.2">
      <c r="A61" s="680"/>
      <c r="B61" s="719"/>
      <c r="C61" s="721"/>
      <c r="D61" s="723"/>
      <c r="E61" s="721"/>
      <c r="F61" s="688"/>
      <c r="G61" s="699"/>
      <c r="H61" s="123" t="s">
        <v>234</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78"/>
      <c r="AF61" s="680"/>
      <c r="AG61" s="696"/>
      <c r="AH61" s="674"/>
      <c r="AI61" s="668"/>
      <c r="AJ61" s="670"/>
      <c r="AK61" s="672"/>
      <c r="AL61" s="190"/>
      <c r="AM61" s="202"/>
      <c r="AN61" s="202"/>
      <c r="AO61" s="202"/>
      <c r="AP61" s="202"/>
      <c r="AQ61" s="202"/>
      <c r="AR61" s="190"/>
      <c r="AS61" s="190"/>
    </row>
    <row r="62" spans="1:45" ht="22.5" customHeight="1" x14ac:dyDescent="0.2">
      <c r="A62" s="680"/>
      <c r="B62" s="719"/>
      <c r="C62" s="721"/>
      <c r="D62" s="723"/>
      <c r="E62" s="721"/>
      <c r="F62" s="689"/>
      <c r="G62" s="700"/>
      <c r="H62" s="123" t="s">
        <v>235</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78"/>
      <c r="AF62" s="680"/>
      <c r="AG62" s="696"/>
      <c r="AH62" s="674"/>
      <c r="AI62" s="668"/>
      <c r="AJ62" s="670"/>
      <c r="AK62" s="672"/>
      <c r="AL62" s="190"/>
      <c r="AM62" s="202"/>
      <c r="AN62" s="202"/>
      <c r="AO62" s="202"/>
      <c r="AP62" s="202"/>
      <c r="AQ62" s="202"/>
      <c r="AR62" s="190"/>
      <c r="AS62" s="190"/>
    </row>
    <row r="63" spans="1:45" ht="22.5" customHeight="1" x14ac:dyDescent="0.2">
      <c r="A63" s="680"/>
      <c r="B63" s="719"/>
      <c r="C63" s="721"/>
      <c r="D63" s="723"/>
      <c r="E63" s="721"/>
      <c r="F63" s="690" t="s">
        <v>237</v>
      </c>
      <c r="G63" s="701"/>
      <c r="H63" s="123" t="s">
        <v>233</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78"/>
      <c r="AF63" s="680"/>
      <c r="AG63" s="696"/>
      <c r="AH63" s="674"/>
      <c r="AI63" s="668"/>
      <c r="AJ63" s="670"/>
      <c r="AK63" s="672"/>
      <c r="AL63" s="190"/>
      <c r="AM63" s="202"/>
      <c r="AN63" s="202"/>
      <c r="AO63" s="202"/>
      <c r="AP63" s="202"/>
      <c r="AQ63" s="202"/>
      <c r="AR63" s="190"/>
      <c r="AS63" s="190"/>
    </row>
    <row r="64" spans="1:45" ht="22.5" customHeight="1" x14ac:dyDescent="0.2">
      <c r="A64" s="680"/>
      <c r="B64" s="719"/>
      <c r="C64" s="721"/>
      <c r="D64" s="723"/>
      <c r="E64" s="721"/>
      <c r="F64" s="688"/>
      <c r="G64" s="699"/>
      <c r="H64" s="123" t="s">
        <v>234</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78"/>
      <c r="AF64" s="680"/>
      <c r="AG64" s="696"/>
      <c r="AH64" s="674"/>
      <c r="AI64" s="668"/>
      <c r="AJ64" s="670"/>
      <c r="AK64" s="672"/>
      <c r="AL64" s="190"/>
      <c r="AM64" s="202"/>
      <c r="AN64" s="202"/>
      <c r="AO64" s="202"/>
      <c r="AP64" s="202"/>
      <c r="AQ64" s="202"/>
      <c r="AR64" s="190"/>
      <c r="AS64" s="190"/>
    </row>
    <row r="65" spans="1:45" ht="22.5" customHeight="1" x14ac:dyDescent="0.2">
      <c r="A65" s="680"/>
      <c r="B65" s="719"/>
      <c r="C65" s="721"/>
      <c r="D65" s="723"/>
      <c r="E65" s="721"/>
      <c r="F65" s="689"/>
      <c r="G65" s="700"/>
      <c r="H65" s="123" t="s">
        <v>235</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78"/>
      <c r="AF65" s="680"/>
      <c r="AG65" s="696"/>
      <c r="AH65" s="674"/>
      <c r="AI65" s="668"/>
      <c r="AJ65" s="670"/>
      <c r="AK65" s="672"/>
      <c r="AL65" s="190"/>
      <c r="AM65" s="202"/>
      <c r="AN65" s="202"/>
      <c r="AO65" s="202"/>
      <c r="AP65" s="202"/>
      <c r="AQ65" s="202"/>
      <c r="AR65" s="190"/>
      <c r="AS65" s="190"/>
    </row>
    <row r="66" spans="1:45" ht="22.5" customHeight="1" x14ac:dyDescent="0.2">
      <c r="A66" s="680"/>
      <c r="B66" s="719"/>
      <c r="C66" s="721"/>
      <c r="D66" s="723"/>
      <c r="E66" s="721"/>
      <c r="F66" s="690" t="s">
        <v>238</v>
      </c>
      <c r="G66" s="701"/>
      <c r="H66" s="123" t="s">
        <v>233</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78"/>
      <c r="AF66" s="680"/>
      <c r="AG66" s="696"/>
      <c r="AH66" s="674"/>
      <c r="AI66" s="668"/>
      <c r="AJ66" s="670"/>
      <c r="AK66" s="672"/>
      <c r="AL66" s="190"/>
      <c r="AM66" s="202"/>
      <c r="AN66" s="202"/>
      <c r="AO66" s="202"/>
      <c r="AP66" s="202"/>
      <c r="AQ66" s="202"/>
      <c r="AR66" s="190"/>
      <c r="AS66" s="190"/>
    </row>
    <row r="67" spans="1:45" ht="22.5" customHeight="1" x14ac:dyDescent="0.2">
      <c r="A67" s="680"/>
      <c r="B67" s="719"/>
      <c r="C67" s="721"/>
      <c r="D67" s="723"/>
      <c r="E67" s="721"/>
      <c r="F67" s="688"/>
      <c r="G67" s="699"/>
      <c r="H67" s="123" t="s">
        <v>234</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78"/>
      <c r="AF67" s="680"/>
      <c r="AG67" s="696"/>
      <c r="AH67" s="674"/>
      <c r="AI67" s="668"/>
      <c r="AJ67" s="670"/>
      <c r="AK67" s="672"/>
      <c r="AL67" s="190"/>
      <c r="AM67" s="202"/>
      <c r="AN67" s="202"/>
      <c r="AO67" s="202"/>
      <c r="AP67" s="202"/>
      <c r="AQ67" s="202"/>
      <c r="AR67" s="190"/>
      <c r="AS67" s="190"/>
    </row>
    <row r="68" spans="1:45" ht="22.5" customHeight="1" x14ac:dyDescent="0.2">
      <c r="A68" s="680"/>
      <c r="B68" s="719"/>
      <c r="C68" s="721"/>
      <c r="D68" s="723"/>
      <c r="E68" s="721"/>
      <c r="F68" s="689"/>
      <c r="G68" s="700"/>
      <c r="H68" s="123" t="s">
        <v>235</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78"/>
      <c r="AF68" s="680"/>
      <c r="AG68" s="696"/>
      <c r="AH68" s="674"/>
      <c r="AI68" s="668"/>
      <c r="AJ68" s="670"/>
      <c r="AK68" s="672"/>
      <c r="AL68" s="190"/>
      <c r="AM68" s="202"/>
      <c r="AN68" s="202"/>
      <c r="AO68" s="202"/>
      <c r="AP68" s="202"/>
      <c r="AQ68" s="202"/>
      <c r="AR68" s="190"/>
      <c r="AS68" s="190"/>
    </row>
    <row r="69" spans="1:45" ht="22.5" customHeight="1" x14ac:dyDescent="0.2">
      <c r="A69" s="680"/>
      <c r="B69" s="719"/>
      <c r="C69" s="721"/>
      <c r="D69" s="723"/>
      <c r="E69" s="721"/>
      <c r="F69" s="690" t="s">
        <v>239</v>
      </c>
      <c r="G69" s="701"/>
      <c r="H69" s="123" t="s">
        <v>233</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78"/>
      <c r="AF69" s="680"/>
      <c r="AG69" s="696"/>
      <c r="AH69" s="674"/>
      <c r="AI69" s="668"/>
      <c r="AJ69" s="670"/>
      <c r="AK69" s="672"/>
      <c r="AL69" s="190"/>
      <c r="AM69" s="202"/>
      <c r="AN69" s="202"/>
      <c r="AO69" s="202"/>
      <c r="AP69" s="202"/>
      <c r="AQ69" s="202"/>
      <c r="AR69" s="190"/>
      <c r="AS69" s="190"/>
    </row>
    <row r="70" spans="1:45" ht="22.5" customHeight="1" x14ac:dyDescent="0.2">
      <c r="A70" s="680"/>
      <c r="B70" s="719"/>
      <c r="C70" s="721"/>
      <c r="D70" s="723"/>
      <c r="E70" s="721"/>
      <c r="F70" s="688"/>
      <c r="G70" s="699"/>
      <c r="H70" s="123" t="s">
        <v>234</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78"/>
      <c r="AF70" s="680"/>
      <c r="AG70" s="696"/>
      <c r="AH70" s="674"/>
      <c r="AI70" s="668"/>
      <c r="AJ70" s="670"/>
      <c r="AK70" s="672"/>
      <c r="AL70" s="190"/>
      <c r="AM70" s="202"/>
      <c r="AN70" s="202"/>
      <c r="AO70" s="202"/>
      <c r="AP70" s="202"/>
      <c r="AQ70" s="202"/>
      <c r="AR70" s="190"/>
      <c r="AS70" s="190"/>
    </row>
    <row r="71" spans="1:45" ht="22.5" customHeight="1" thickBot="1" x14ac:dyDescent="0.25">
      <c r="A71" s="681"/>
      <c r="B71" s="720"/>
      <c r="C71" s="722"/>
      <c r="D71" s="724"/>
      <c r="E71" s="722"/>
      <c r="F71" s="727"/>
      <c r="G71" s="728"/>
      <c r="H71" s="125" t="s">
        <v>235</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79"/>
      <c r="AF71" s="681"/>
      <c r="AG71" s="697"/>
      <c r="AH71" s="675"/>
      <c r="AI71" s="669"/>
      <c r="AJ71" s="671"/>
      <c r="AK71" s="673"/>
      <c r="AL71" s="190"/>
      <c r="AM71" s="202"/>
      <c r="AN71" s="202"/>
      <c r="AO71" s="202"/>
      <c r="AP71" s="202"/>
      <c r="AQ71" s="202"/>
      <c r="AR71" s="190"/>
      <c r="AS71" s="190"/>
    </row>
    <row r="72" spans="1:45" ht="22.5" customHeight="1" x14ac:dyDescent="0.2">
      <c r="A72" s="680" t="str">
        <f>'1 Contexto e Identificación'!$A$15</f>
        <v>R5</v>
      </c>
      <c r="B72" s="719" t="str">
        <f>+'1 Contexto e Identificación'!$E$15</f>
        <v xml:space="preserve">  </v>
      </c>
      <c r="C72" s="721" t="str">
        <f>+'4 Mapa Calor Inherente'!$C$16</f>
        <v/>
      </c>
      <c r="D72" s="723" t="str">
        <f>+'4 Mapa Calor Inherente'!$D$16</f>
        <v/>
      </c>
      <c r="E72" s="721" t="str">
        <f>+'4 Mapa Calor Inherente'!$E$16</f>
        <v/>
      </c>
      <c r="F72" s="688" t="s">
        <v>232</v>
      </c>
      <c r="G72" s="699"/>
      <c r="H72" s="121" t="s">
        <v>233</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78" t="str">
        <f>+IF(AC72="","",AVERAGE(AC72:AC86))</f>
        <v/>
      </c>
      <c r="AF72" s="680" t="str" cm="1">
        <f t="array" ref="AF72">+_xlfn.IFS(AE72="","",AE72='12 Formulas'!$BR$2,'12 Formulas'!$BQ$2,AE72&gt;='12 Formulas'!$BS$3,'12 Formulas'!$BQ$3,AE72&gt;='12 Formulas'!$BS$4,'12 Formulas'!$BQ$4)</f>
        <v/>
      </c>
      <c r="AG72" s="696" t="str">
        <f>+IF(AF72="","",'12 Formulas'!$BU$2)</f>
        <v/>
      </c>
      <c r="AH72" s="674" t="str" cm="1">
        <f t="array" ref="AH72">+_xlfn.IFS(AG72="","",AG72='12 Formulas'!$BX$4,'12 Formulas'!$BY$4,AND(AF72='12 Formulas'!$BW$3,AG72='12 Formulas'!$BX$3),'12 Formulas'!$BY$3,AND(AF72='12 Formulas'!$BW$5,AG72='12 Formulas'!$BX$5),'12 Formulas'!$BY$5,AND(AF72='12 Formulas'!$BW$7,AG72='12 Formulas'!$BX$7),'12 Formulas'!$BY$7)</f>
        <v/>
      </c>
      <c r="AI72" s="668"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0" t="str">
        <f>+IF(D72="","",D72)</f>
        <v/>
      </c>
      <c r="AK72" s="672"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80"/>
      <c r="B73" s="719"/>
      <c r="C73" s="721"/>
      <c r="D73" s="723"/>
      <c r="E73" s="721"/>
      <c r="F73" s="688"/>
      <c r="G73" s="699"/>
      <c r="H73" s="123" t="s">
        <v>234</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78"/>
      <c r="AF73" s="680"/>
      <c r="AG73" s="696"/>
      <c r="AH73" s="674"/>
      <c r="AI73" s="668"/>
      <c r="AJ73" s="670"/>
      <c r="AK73" s="672"/>
      <c r="AL73" s="190"/>
      <c r="AM73" s="202"/>
      <c r="AN73" s="202"/>
      <c r="AO73" s="202"/>
      <c r="AP73" s="202"/>
      <c r="AQ73" s="202"/>
      <c r="AR73" s="190"/>
      <c r="AS73" s="190"/>
    </row>
    <row r="74" spans="1:45" ht="22.5" customHeight="1" x14ac:dyDescent="0.2">
      <c r="A74" s="680"/>
      <c r="B74" s="719"/>
      <c r="C74" s="721"/>
      <c r="D74" s="723"/>
      <c r="E74" s="721"/>
      <c r="F74" s="689"/>
      <c r="G74" s="700"/>
      <c r="H74" s="123" t="s">
        <v>235</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78"/>
      <c r="AF74" s="680"/>
      <c r="AG74" s="696"/>
      <c r="AH74" s="674"/>
      <c r="AI74" s="668"/>
      <c r="AJ74" s="670"/>
      <c r="AK74" s="672"/>
      <c r="AL74" s="190"/>
      <c r="AM74" s="202"/>
      <c r="AN74" s="202"/>
      <c r="AO74" s="202"/>
      <c r="AP74" s="202"/>
      <c r="AQ74" s="202"/>
      <c r="AR74" s="190"/>
      <c r="AS74" s="190"/>
    </row>
    <row r="75" spans="1:45" ht="22.5" customHeight="1" x14ac:dyDescent="0.2">
      <c r="A75" s="680"/>
      <c r="B75" s="719"/>
      <c r="C75" s="721"/>
      <c r="D75" s="723"/>
      <c r="E75" s="721"/>
      <c r="F75" s="690" t="s">
        <v>236</v>
      </c>
      <c r="G75" s="701"/>
      <c r="H75" s="123" t="s">
        <v>233</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78"/>
      <c r="AF75" s="680"/>
      <c r="AG75" s="696"/>
      <c r="AH75" s="674"/>
      <c r="AI75" s="668"/>
      <c r="AJ75" s="670"/>
      <c r="AK75" s="672"/>
      <c r="AL75" s="190"/>
      <c r="AM75" s="202"/>
      <c r="AN75" s="202"/>
      <c r="AO75" s="202"/>
      <c r="AP75" s="202"/>
      <c r="AQ75" s="202"/>
      <c r="AR75" s="190"/>
      <c r="AS75" s="190"/>
    </row>
    <row r="76" spans="1:45" ht="22.5" customHeight="1" x14ac:dyDescent="0.2">
      <c r="A76" s="680"/>
      <c r="B76" s="719"/>
      <c r="C76" s="721"/>
      <c r="D76" s="723"/>
      <c r="E76" s="721"/>
      <c r="F76" s="688"/>
      <c r="G76" s="699"/>
      <c r="H76" s="123" t="s">
        <v>234</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78"/>
      <c r="AF76" s="680"/>
      <c r="AG76" s="696"/>
      <c r="AH76" s="674"/>
      <c r="AI76" s="668"/>
      <c r="AJ76" s="670"/>
      <c r="AK76" s="672"/>
      <c r="AL76" s="190"/>
      <c r="AM76" s="202"/>
      <c r="AN76" s="202"/>
      <c r="AO76" s="202"/>
      <c r="AP76" s="202"/>
      <c r="AQ76" s="202"/>
      <c r="AR76" s="190"/>
      <c r="AS76" s="190"/>
    </row>
    <row r="77" spans="1:45" ht="22.5" customHeight="1" x14ac:dyDescent="0.2">
      <c r="A77" s="680"/>
      <c r="B77" s="719"/>
      <c r="C77" s="721"/>
      <c r="D77" s="723"/>
      <c r="E77" s="721"/>
      <c r="F77" s="689"/>
      <c r="G77" s="700"/>
      <c r="H77" s="123" t="s">
        <v>235</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78"/>
      <c r="AF77" s="680"/>
      <c r="AG77" s="696"/>
      <c r="AH77" s="674"/>
      <c r="AI77" s="668"/>
      <c r="AJ77" s="670"/>
      <c r="AK77" s="672"/>
      <c r="AL77" s="190"/>
      <c r="AM77" s="202"/>
      <c r="AN77" s="202"/>
      <c r="AO77" s="202"/>
      <c r="AP77" s="202"/>
      <c r="AQ77" s="202"/>
      <c r="AR77" s="190"/>
      <c r="AS77" s="190"/>
    </row>
    <row r="78" spans="1:45" ht="22.5" customHeight="1" x14ac:dyDescent="0.2">
      <c r="A78" s="680"/>
      <c r="B78" s="719"/>
      <c r="C78" s="721"/>
      <c r="D78" s="723"/>
      <c r="E78" s="721"/>
      <c r="F78" s="690" t="s">
        <v>237</v>
      </c>
      <c r="G78" s="701"/>
      <c r="H78" s="123" t="s">
        <v>233</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78"/>
      <c r="AF78" s="680"/>
      <c r="AG78" s="696"/>
      <c r="AH78" s="674"/>
      <c r="AI78" s="668"/>
      <c r="AJ78" s="670"/>
      <c r="AK78" s="672"/>
      <c r="AL78" s="190"/>
      <c r="AM78" s="202"/>
      <c r="AN78" s="202"/>
      <c r="AO78" s="202"/>
      <c r="AP78" s="202"/>
      <c r="AQ78" s="202"/>
      <c r="AR78" s="190"/>
      <c r="AS78" s="190"/>
    </row>
    <row r="79" spans="1:45" ht="22.5" customHeight="1" x14ac:dyDescent="0.2">
      <c r="A79" s="680"/>
      <c r="B79" s="719"/>
      <c r="C79" s="721"/>
      <c r="D79" s="723"/>
      <c r="E79" s="721"/>
      <c r="F79" s="688"/>
      <c r="G79" s="699"/>
      <c r="H79" s="123" t="s">
        <v>234</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78"/>
      <c r="AF79" s="680"/>
      <c r="AG79" s="696"/>
      <c r="AH79" s="674"/>
      <c r="AI79" s="668"/>
      <c r="AJ79" s="670"/>
      <c r="AK79" s="672"/>
      <c r="AL79" s="190"/>
      <c r="AM79" s="202"/>
      <c r="AN79" s="202"/>
      <c r="AO79" s="202"/>
      <c r="AP79" s="202"/>
      <c r="AQ79" s="202"/>
      <c r="AR79" s="190"/>
      <c r="AS79" s="190"/>
    </row>
    <row r="80" spans="1:45" ht="22.5" customHeight="1" x14ac:dyDescent="0.2">
      <c r="A80" s="680"/>
      <c r="B80" s="719"/>
      <c r="C80" s="721"/>
      <c r="D80" s="723"/>
      <c r="E80" s="721"/>
      <c r="F80" s="689"/>
      <c r="G80" s="700"/>
      <c r="H80" s="123" t="s">
        <v>235</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78"/>
      <c r="AF80" s="680"/>
      <c r="AG80" s="696"/>
      <c r="AH80" s="674"/>
      <c r="AI80" s="668"/>
      <c r="AJ80" s="670"/>
      <c r="AK80" s="672"/>
      <c r="AL80" s="190"/>
      <c r="AM80" s="202"/>
      <c r="AN80" s="202"/>
      <c r="AO80" s="202"/>
      <c r="AP80" s="202"/>
      <c r="AQ80" s="202"/>
      <c r="AR80" s="190"/>
      <c r="AS80" s="190"/>
    </row>
    <row r="81" spans="1:45" ht="22.5" customHeight="1" x14ac:dyDescent="0.2">
      <c r="A81" s="680"/>
      <c r="B81" s="719"/>
      <c r="C81" s="721"/>
      <c r="D81" s="723"/>
      <c r="E81" s="721"/>
      <c r="F81" s="690" t="s">
        <v>238</v>
      </c>
      <c r="G81" s="701"/>
      <c r="H81" s="123" t="s">
        <v>233</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78"/>
      <c r="AF81" s="680"/>
      <c r="AG81" s="696"/>
      <c r="AH81" s="674"/>
      <c r="AI81" s="668"/>
      <c r="AJ81" s="670"/>
      <c r="AK81" s="672"/>
      <c r="AL81" s="190"/>
      <c r="AM81" s="202"/>
      <c r="AN81" s="202"/>
      <c r="AO81" s="202"/>
      <c r="AP81" s="202"/>
      <c r="AQ81" s="202"/>
      <c r="AR81" s="190"/>
      <c r="AS81" s="190"/>
    </row>
    <row r="82" spans="1:45" ht="22.5" customHeight="1" x14ac:dyDescent="0.2">
      <c r="A82" s="680"/>
      <c r="B82" s="719"/>
      <c r="C82" s="721"/>
      <c r="D82" s="723"/>
      <c r="E82" s="721"/>
      <c r="F82" s="688"/>
      <c r="G82" s="699"/>
      <c r="H82" s="123" t="s">
        <v>234</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78"/>
      <c r="AF82" s="680"/>
      <c r="AG82" s="696"/>
      <c r="AH82" s="674"/>
      <c r="AI82" s="668"/>
      <c r="AJ82" s="670"/>
      <c r="AK82" s="672"/>
      <c r="AL82" s="190"/>
      <c r="AM82" s="202"/>
      <c r="AN82" s="202"/>
      <c r="AO82" s="202"/>
      <c r="AP82" s="202"/>
      <c r="AQ82" s="202"/>
      <c r="AR82" s="190"/>
      <c r="AS82" s="190"/>
    </row>
    <row r="83" spans="1:45" ht="22.5" customHeight="1" x14ac:dyDescent="0.2">
      <c r="A83" s="680"/>
      <c r="B83" s="719"/>
      <c r="C83" s="721"/>
      <c r="D83" s="723"/>
      <c r="E83" s="721"/>
      <c r="F83" s="689"/>
      <c r="G83" s="700"/>
      <c r="H83" s="123" t="s">
        <v>235</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78"/>
      <c r="AF83" s="680"/>
      <c r="AG83" s="696"/>
      <c r="AH83" s="674"/>
      <c r="AI83" s="668"/>
      <c r="AJ83" s="670"/>
      <c r="AK83" s="672"/>
      <c r="AL83" s="190"/>
      <c r="AM83" s="202"/>
      <c r="AN83" s="202"/>
      <c r="AO83" s="202"/>
      <c r="AP83" s="202"/>
      <c r="AQ83" s="202"/>
      <c r="AR83" s="190"/>
      <c r="AS83" s="190"/>
    </row>
    <row r="84" spans="1:45" ht="22.5" customHeight="1" x14ac:dyDescent="0.2">
      <c r="A84" s="680"/>
      <c r="B84" s="719"/>
      <c r="C84" s="721"/>
      <c r="D84" s="723"/>
      <c r="E84" s="721"/>
      <c r="F84" s="690" t="s">
        <v>239</v>
      </c>
      <c r="G84" s="701"/>
      <c r="H84" s="123" t="s">
        <v>233</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78"/>
      <c r="AF84" s="680"/>
      <c r="AG84" s="696"/>
      <c r="AH84" s="674"/>
      <c r="AI84" s="668"/>
      <c r="AJ84" s="670"/>
      <c r="AK84" s="672"/>
      <c r="AL84" s="190"/>
      <c r="AM84" s="202"/>
      <c r="AN84" s="202"/>
      <c r="AO84" s="202"/>
      <c r="AP84" s="202"/>
      <c r="AQ84" s="202"/>
      <c r="AR84" s="190"/>
      <c r="AS84" s="190"/>
    </row>
    <row r="85" spans="1:45" ht="22.5" customHeight="1" x14ac:dyDescent="0.2">
      <c r="A85" s="680"/>
      <c r="B85" s="719"/>
      <c r="C85" s="721"/>
      <c r="D85" s="723"/>
      <c r="E85" s="721"/>
      <c r="F85" s="688"/>
      <c r="G85" s="699"/>
      <c r="H85" s="123" t="s">
        <v>234</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78"/>
      <c r="AF85" s="680"/>
      <c r="AG85" s="696"/>
      <c r="AH85" s="674"/>
      <c r="AI85" s="668"/>
      <c r="AJ85" s="670"/>
      <c r="AK85" s="672"/>
      <c r="AL85" s="190"/>
      <c r="AM85" s="202"/>
      <c r="AN85" s="202"/>
      <c r="AO85" s="202"/>
      <c r="AP85" s="202"/>
      <c r="AQ85" s="202"/>
      <c r="AR85" s="190"/>
      <c r="AS85" s="190"/>
    </row>
    <row r="86" spans="1:45" ht="22.5" customHeight="1" thickBot="1" x14ac:dyDescent="0.25">
      <c r="A86" s="681"/>
      <c r="B86" s="720"/>
      <c r="C86" s="722"/>
      <c r="D86" s="724"/>
      <c r="E86" s="722"/>
      <c r="F86" s="727"/>
      <c r="G86" s="728"/>
      <c r="H86" s="125" t="s">
        <v>235</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79"/>
      <c r="AF86" s="681"/>
      <c r="AG86" s="697"/>
      <c r="AH86" s="675"/>
      <c r="AI86" s="669"/>
      <c r="AJ86" s="671"/>
      <c r="AK86" s="673"/>
      <c r="AL86" s="190"/>
      <c r="AM86" s="202"/>
      <c r="AN86" s="202"/>
      <c r="AO86" s="202"/>
      <c r="AP86" s="202"/>
      <c r="AQ86" s="202"/>
      <c r="AR86" s="190"/>
      <c r="AS86" s="190"/>
    </row>
    <row r="87" spans="1:45" ht="22.5" customHeight="1" x14ac:dyDescent="0.2">
      <c r="A87" s="680" t="str">
        <f>'1 Contexto e Identificación'!$A$16</f>
        <v>R6</v>
      </c>
      <c r="B87" s="719" t="str">
        <f>+'1 Contexto e Identificación'!$E$16</f>
        <v xml:space="preserve">  </v>
      </c>
      <c r="C87" s="721" t="str">
        <f>+'4 Mapa Calor Inherente'!$C$17</f>
        <v/>
      </c>
      <c r="D87" s="723" t="str">
        <f>+'4 Mapa Calor Inherente'!$D$17</f>
        <v/>
      </c>
      <c r="E87" s="721" t="str">
        <f>+'4 Mapa Calor Inherente'!$E$17</f>
        <v/>
      </c>
      <c r="F87" s="688" t="s">
        <v>232</v>
      </c>
      <c r="G87" s="699"/>
      <c r="H87" s="121" t="s">
        <v>233</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78" t="str">
        <f>+IF(AC87="","",AVERAGE(AC87:AC101))</f>
        <v/>
      </c>
      <c r="AF87" s="680" t="str" cm="1">
        <f t="array" ref="AF87">+_xlfn.IFS(AE87="","",AE87='12 Formulas'!$BR$2,'12 Formulas'!$BQ$2,AE87&gt;='12 Formulas'!$BS$3,'12 Formulas'!$BQ$3,AE87&gt;='12 Formulas'!$BS$4,'12 Formulas'!$BQ$4)</f>
        <v/>
      </c>
      <c r="AG87" s="696" t="str">
        <f>+IF(AF87="","",'12 Formulas'!$BU$2)</f>
        <v/>
      </c>
      <c r="AH87" s="674" t="str" cm="1">
        <f t="array" ref="AH87">+_xlfn.IFS(AG87="","",AG87='12 Formulas'!$BX$4,'12 Formulas'!$BY$4,AND(AF87='12 Formulas'!$BW$3,AG87='12 Formulas'!$BX$3),'12 Formulas'!$BY$3,AND(AF87='12 Formulas'!$BW$5,AG87='12 Formulas'!$BX$5),'12 Formulas'!$BY$5,AND(AF87='12 Formulas'!$BW$7,AG87='12 Formulas'!$BX$7),'12 Formulas'!$BY$7)</f>
        <v/>
      </c>
      <c r="AI87" s="668"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0" t="str">
        <f>+IF(D87="","",D87)</f>
        <v/>
      </c>
      <c r="AK87" s="672"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80"/>
      <c r="B88" s="719"/>
      <c r="C88" s="721"/>
      <c r="D88" s="723"/>
      <c r="E88" s="721"/>
      <c r="F88" s="688"/>
      <c r="G88" s="699"/>
      <c r="H88" s="123" t="s">
        <v>234</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78"/>
      <c r="AF88" s="680"/>
      <c r="AG88" s="696"/>
      <c r="AH88" s="674"/>
      <c r="AI88" s="668"/>
      <c r="AJ88" s="670"/>
      <c r="AK88" s="672"/>
      <c r="AL88" s="190"/>
      <c r="AM88" s="202"/>
      <c r="AN88" s="202"/>
      <c r="AO88" s="202"/>
      <c r="AP88" s="202"/>
      <c r="AQ88" s="202"/>
      <c r="AR88" s="190"/>
      <c r="AS88" s="190"/>
    </row>
    <row r="89" spans="1:45" ht="22.5" customHeight="1" x14ac:dyDescent="0.2">
      <c r="A89" s="680"/>
      <c r="B89" s="719"/>
      <c r="C89" s="721"/>
      <c r="D89" s="723"/>
      <c r="E89" s="721"/>
      <c r="F89" s="689"/>
      <c r="G89" s="700"/>
      <c r="H89" s="123" t="s">
        <v>235</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78"/>
      <c r="AF89" s="680"/>
      <c r="AG89" s="696"/>
      <c r="AH89" s="674"/>
      <c r="AI89" s="668"/>
      <c r="AJ89" s="670"/>
      <c r="AK89" s="672"/>
      <c r="AL89" s="190"/>
      <c r="AM89" s="202"/>
      <c r="AN89" s="202"/>
      <c r="AO89" s="202"/>
      <c r="AP89" s="202"/>
      <c r="AQ89" s="202"/>
      <c r="AR89" s="190"/>
      <c r="AS89" s="190"/>
    </row>
    <row r="90" spans="1:45" ht="22.5" customHeight="1" x14ac:dyDescent="0.2">
      <c r="A90" s="680"/>
      <c r="B90" s="719"/>
      <c r="C90" s="721"/>
      <c r="D90" s="723"/>
      <c r="E90" s="721"/>
      <c r="F90" s="690" t="s">
        <v>236</v>
      </c>
      <c r="G90" s="701"/>
      <c r="H90" s="123" t="s">
        <v>233</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78"/>
      <c r="AF90" s="680"/>
      <c r="AG90" s="696"/>
      <c r="AH90" s="674"/>
      <c r="AI90" s="668"/>
      <c r="AJ90" s="670"/>
      <c r="AK90" s="672"/>
      <c r="AL90" s="190"/>
      <c r="AM90" s="202"/>
      <c r="AN90" s="202"/>
      <c r="AO90" s="202"/>
      <c r="AP90" s="202"/>
      <c r="AQ90" s="202"/>
      <c r="AR90" s="190"/>
      <c r="AS90" s="190"/>
    </row>
    <row r="91" spans="1:45" ht="22.5" customHeight="1" x14ac:dyDescent="0.2">
      <c r="A91" s="680"/>
      <c r="B91" s="719"/>
      <c r="C91" s="721"/>
      <c r="D91" s="723"/>
      <c r="E91" s="721"/>
      <c r="F91" s="688"/>
      <c r="G91" s="699"/>
      <c r="H91" s="123" t="s">
        <v>234</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78"/>
      <c r="AF91" s="680"/>
      <c r="AG91" s="696"/>
      <c r="AH91" s="674"/>
      <c r="AI91" s="668"/>
      <c r="AJ91" s="670"/>
      <c r="AK91" s="672"/>
      <c r="AL91" s="190"/>
      <c r="AM91" s="202"/>
      <c r="AN91" s="202"/>
      <c r="AO91" s="202"/>
      <c r="AP91" s="202"/>
      <c r="AQ91" s="202"/>
      <c r="AR91" s="190"/>
      <c r="AS91" s="190"/>
    </row>
    <row r="92" spans="1:45" ht="22.5" customHeight="1" x14ac:dyDescent="0.2">
      <c r="A92" s="680"/>
      <c r="B92" s="719"/>
      <c r="C92" s="721"/>
      <c r="D92" s="723"/>
      <c r="E92" s="721"/>
      <c r="F92" s="689"/>
      <c r="G92" s="700"/>
      <c r="H92" s="123" t="s">
        <v>235</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78"/>
      <c r="AF92" s="680"/>
      <c r="AG92" s="696"/>
      <c r="AH92" s="674"/>
      <c r="AI92" s="668"/>
      <c r="AJ92" s="670"/>
      <c r="AK92" s="672"/>
      <c r="AL92" s="190"/>
      <c r="AM92" s="202"/>
      <c r="AN92" s="202"/>
      <c r="AO92" s="202"/>
      <c r="AP92" s="202"/>
      <c r="AQ92" s="202"/>
      <c r="AR92" s="190"/>
      <c r="AS92" s="190"/>
    </row>
    <row r="93" spans="1:45" ht="22.5" customHeight="1" x14ac:dyDescent="0.2">
      <c r="A93" s="680"/>
      <c r="B93" s="719"/>
      <c r="C93" s="721"/>
      <c r="D93" s="723"/>
      <c r="E93" s="721"/>
      <c r="F93" s="690" t="s">
        <v>237</v>
      </c>
      <c r="G93" s="701"/>
      <c r="H93" s="123" t="s">
        <v>233</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78"/>
      <c r="AF93" s="680"/>
      <c r="AG93" s="696"/>
      <c r="AH93" s="674"/>
      <c r="AI93" s="668"/>
      <c r="AJ93" s="670"/>
      <c r="AK93" s="672"/>
      <c r="AL93" s="190"/>
      <c r="AM93" s="202"/>
      <c r="AN93" s="202"/>
      <c r="AO93" s="202"/>
      <c r="AP93" s="202"/>
      <c r="AQ93" s="202"/>
      <c r="AR93" s="190"/>
      <c r="AS93" s="190"/>
    </row>
    <row r="94" spans="1:45" ht="22.5" customHeight="1" x14ac:dyDescent="0.2">
      <c r="A94" s="680"/>
      <c r="B94" s="719"/>
      <c r="C94" s="721"/>
      <c r="D94" s="723"/>
      <c r="E94" s="721"/>
      <c r="F94" s="688"/>
      <c r="G94" s="699"/>
      <c r="H94" s="123" t="s">
        <v>234</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78"/>
      <c r="AF94" s="680"/>
      <c r="AG94" s="696"/>
      <c r="AH94" s="674"/>
      <c r="AI94" s="668"/>
      <c r="AJ94" s="670"/>
      <c r="AK94" s="672"/>
      <c r="AL94" s="190"/>
      <c r="AM94" s="202"/>
      <c r="AN94" s="202"/>
      <c r="AO94" s="202"/>
      <c r="AP94" s="202"/>
      <c r="AQ94" s="202"/>
      <c r="AR94" s="190"/>
      <c r="AS94" s="190"/>
    </row>
    <row r="95" spans="1:45" ht="22.5" customHeight="1" x14ac:dyDescent="0.2">
      <c r="A95" s="680"/>
      <c r="B95" s="719"/>
      <c r="C95" s="721"/>
      <c r="D95" s="723"/>
      <c r="E95" s="721"/>
      <c r="F95" s="689"/>
      <c r="G95" s="700"/>
      <c r="H95" s="123" t="s">
        <v>235</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78"/>
      <c r="AF95" s="680"/>
      <c r="AG95" s="696"/>
      <c r="AH95" s="674"/>
      <c r="AI95" s="668"/>
      <c r="AJ95" s="670"/>
      <c r="AK95" s="672"/>
      <c r="AL95" s="190"/>
      <c r="AM95" s="202"/>
      <c r="AN95" s="202"/>
      <c r="AO95" s="202"/>
      <c r="AP95" s="202"/>
      <c r="AQ95" s="202"/>
      <c r="AR95" s="190"/>
      <c r="AS95" s="190"/>
    </row>
    <row r="96" spans="1:45" ht="22.5" customHeight="1" x14ac:dyDescent="0.2">
      <c r="A96" s="680"/>
      <c r="B96" s="719"/>
      <c r="C96" s="721"/>
      <c r="D96" s="723"/>
      <c r="E96" s="721"/>
      <c r="F96" s="690" t="s">
        <v>238</v>
      </c>
      <c r="G96" s="701"/>
      <c r="H96" s="123" t="s">
        <v>233</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78"/>
      <c r="AF96" s="680"/>
      <c r="AG96" s="696"/>
      <c r="AH96" s="674"/>
      <c r="AI96" s="668"/>
      <c r="AJ96" s="670"/>
      <c r="AK96" s="672"/>
      <c r="AL96" s="190"/>
      <c r="AM96" s="202"/>
      <c r="AN96" s="202"/>
      <c r="AO96" s="202"/>
      <c r="AP96" s="202"/>
      <c r="AQ96" s="202"/>
      <c r="AR96" s="190"/>
      <c r="AS96" s="190"/>
    </row>
    <row r="97" spans="1:45" ht="22.5" customHeight="1" x14ac:dyDescent="0.2">
      <c r="A97" s="680"/>
      <c r="B97" s="719"/>
      <c r="C97" s="721"/>
      <c r="D97" s="723"/>
      <c r="E97" s="721"/>
      <c r="F97" s="688"/>
      <c r="G97" s="699"/>
      <c r="H97" s="123" t="s">
        <v>234</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78"/>
      <c r="AF97" s="680"/>
      <c r="AG97" s="696"/>
      <c r="AH97" s="674"/>
      <c r="AI97" s="668"/>
      <c r="AJ97" s="670"/>
      <c r="AK97" s="672"/>
      <c r="AL97" s="190"/>
      <c r="AM97" s="202"/>
      <c r="AN97" s="202"/>
      <c r="AO97" s="202"/>
      <c r="AP97" s="202"/>
      <c r="AQ97" s="202"/>
      <c r="AR97" s="190"/>
      <c r="AS97" s="190"/>
    </row>
    <row r="98" spans="1:45" ht="22.5" customHeight="1" x14ac:dyDescent="0.2">
      <c r="A98" s="680"/>
      <c r="B98" s="719"/>
      <c r="C98" s="721"/>
      <c r="D98" s="723"/>
      <c r="E98" s="721"/>
      <c r="F98" s="689"/>
      <c r="G98" s="700"/>
      <c r="H98" s="123" t="s">
        <v>235</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78"/>
      <c r="AF98" s="680"/>
      <c r="AG98" s="696"/>
      <c r="AH98" s="674"/>
      <c r="AI98" s="668"/>
      <c r="AJ98" s="670"/>
      <c r="AK98" s="672"/>
      <c r="AL98" s="190"/>
      <c r="AM98" s="202"/>
      <c r="AN98" s="202"/>
      <c r="AO98" s="202"/>
      <c r="AP98" s="202"/>
      <c r="AQ98" s="202"/>
      <c r="AR98" s="190"/>
      <c r="AS98" s="190"/>
    </row>
    <row r="99" spans="1:45" ht="22.5" customHeight="1" x14ac:dyDescent="0.2">
      <c r="A99" s="680"/>
      <c r="B99" s="719"/>
      <c r="C99" s="721"/>
      <c r="D99" s="723"/>
      <c r="E99" s="721"/>
      <c r="F99" s="690" t="s">
        <v>239</v>
      </c>
      <c r="G99" s="701"/>
      <c r="H99" s="123" t="s">
        <v>233</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78"/>
      <c r="AF99" s="680"/>
      <c r="AG99" s="696"/>
      <c r="AH99" s="674"/>
      <c r="AI99" s="668"/>
      <c r="AJ99" s="670"/>
      <c r="AK99" s="672"/>
      <c r="AL99" s="190"/>
      <c r="AM99" s="202"/>
      <c r="AN99" s="202"/>
      <c r="AO99" s="202"/>
      <c r="AP99" s="202"/>
      <c r="AQ99" s="202"/>
      <c r="AR99" s="190"/>
      <c r="AS99" s="190"/>
    </row>
    <row r="100" spans="1:45" ht="22.5" customHeight="1" x14ac:dyDescent="0.2">
      <c r="A100" s="680"/>
      <c r="B100" s="719"/>
      <c r="C100" s="721"/>
      <c r="D100" s="723"/>
      <c r="E100" s="721"/>
      <c r="F100" s="688"/>
      <c r="G100" s="699"/>
      <c r="H100" s="123" t="s">
        <v>234</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78"/>
      <c r="AF100" s="680"/>
      <c r="AG100" s="696"/>
      <c r="AH100" s="674"/>
      <c r="AI100" s="668"/>
      <c r="AJ100" s="670"/>
      <c r="AK100" s="672"/>
      <c r="AL100" s="190"/>
      <c r="AM100" s="202"/>
      <c r="AN100" s="202"/>
      <c r="AO100" s="202"/>
      <c r="AP100" s="202"/>
      <c r="AQ100" s="202"/>
      <c r="AR100" s="190"/>
      <c r="AS100" s="190"/>
    </row>
    <row r="101" spans="1:45" ht="22.5" customHeight="1" thickBot="1" x14ac:dyDescent="0.25">
      <c r="A101" s="681"/>
      <c r="B101" s="720"/>
      <c r="C101" s="722"/>
      <c r="D101" s="724"/>
      <c r="E101" s="722"/>
      <c r="F101" s="727"/>
      <c r="G101" s="728"/>
      <c r="H101" s="125" t="s">
        <v>235</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79"/>
      <c r="AF101" s="681"/>
      <c r="AG101" s="697"/>
      <c r="AH101" s="675"/>
      <c r="AI101" s="669"/>
      <c r="AJ101" s="671"/>
      <c r="AK101" s="673"/>
      <c r="AL101" s="190"/>
      <c r="AM101" s="202"/>
      <c r="AN101" s="202"/>
      <c r="AO101" s="202"/>
      <c r="AP101" s="202"/>
      <c r="AQ101" s="202"/>
      <c r="AR101" s="190"/>
      <c r="AS101" s="190"/>
    </row>
    <row r="102" spans="1:45" ht="22.5" customHeight="1" x14ac:dyDescent="0.2">
      <c r="A102" s="680" t="str">
        <f>'1 Contexto e Identificación'!$A$17</f>
        <v>R7</v>
      </c>
      <c r="B102" s="719" t="str">
        <f>+'1 Contexto e Identificación'!$E$17</f>
        <v xml:space="preserve">  </v>
      </c>
      <c r="C102" s="721" t="str">
        <f>+'4 Mapa Calor Inherente'!$C$18</f>
        <v/>
      </c>
      <c r="D102" s="723" t="str">
        <f>+'4 Mapa Calor Inherente'!$D$18</f>
        <v/>
      </c>
      <c r="E102" s="721" t="str">
        <f>+'4 Mapa Calor Inherente'!$E$18</f>
        <v/>
      </c>
      <c r="F102" s="688" t="s">
        <v>232</v>
      </c>
      <c r="G102" s="699"/>
      <c r="H102" s="121" t="s">
        <v>233</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78" t="str">
        <f>+IF(AC102="","",AVERAGE(AC102:AC116))</f>
        <v/>
      </c>
      <c r="AF102" s="680" t="str" cm="1">
        <f t="array" ref="AF102">+_xlfn.IFS(AE102="","",AE102='12 Formulas'!$BR$2,'12 Formulas'!$BQ$2,AE102&gt;='12 Formulas'!$BS$3,'12 Formulas'!$BQ$3,AE102&gt;='12 Formulas'!$BS$4,'12 Formulas'!$BQ$4)</f>
        <v/>
      </c>
      <c r="AG102" s="696" t="str">
        <f>+IF(AF102="","",'12 Formulas'!$BU$2)</f>
        <v/>
      </c>
      <c r="AH102" s="674" t="str" cm="1">
        <f t="array" ref="AH102">+_xlfn.IFS(AG102="","",AG102='12 Formulas'!$BX$4,'12 Formulas'!$BY$4,AND(AF102='12 Formulas'!$BW$3,AG102='12 Formulas'!$BX$3),'12 Formulas'!$BY$3,AND(AF102='12 Formulas'!$BW$5,AG102='12 Formulas'!$BX$5),'12 Formulas'!$BY$5,AND(AF102='12 Formulas'!$BW$7,AG102='12 Formulas'!$BX$7),'12 Formulas'!$BY$7)</f>
        <v/>
      </c>
      <c r="AI102" s="668"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0" t="str">
        <f>+IF(D102="","",D102)</f>
        <v/>
      </c>
      <c r="AK102" s="672"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80"/>
      <c r="B103" s="719"/>
      <c r="C103" s="721"/>
      <c r="D103" s="723"/>
      <c r="E103" s="721"/>
      <c r="F103" s="688"/>
      <c r="G103" s="699"/>
      <c r="H103" s="123" t="s">
        <v>234</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78"/>
      <c r="AF103" s="680"/>
      <c r="AG103" s="696"/>
      <c r="AH103" s="674"/>
      <c r="AI103" s="668"/>
      <c r="AJ103" s="670"/>
      <c r="AK103" s="672"/>
      <c r="AL103" s="190"/>
      <c r="AM103" s="202"/>
      <c r="AN103" s="202"/>
      <c r="AO103" s="202"/>
      <c r="AP103" s="202"/>
      <c r="AQ103" s="202"/>
      <c r="AR103" s="190"/>
      <c r="AS103" s="190"/>
    </row>
    <row r="104" spans="1:45" ht="22.5" customHeight="1" x14ac:dyDescent="0.2">
      <c r="A104" s="680"/>
      <c r="B104" s="719"/>
      <c r="C104" s="721"/>
      <c r="D104" s="723"/>
      <c r="E104" s="721"/>
      <c r="F104" s="689"/>
      <c r="G104" s="700"/>
      <c r="H104" s="123" t="s">
        <v>235</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78"/>
      <c r="AF104" s="680"/>
      <c r="AG104" s="696"/>
      <c r="AH104" s="674"/>
      <c r="AI104" s="668"/>
      <c r="AJ104" s="670"/>
      <c r="AK104" s="672"/>
      <c r="AL104" s="190"/>
      <c r="AM104" s="202"/>
      <c r="AN104" s="202"/>
      <c r="AO104" s="202"/>
      <c r="AP104" s="202"/>
      <c r="AQ104" s="202"/>
      <c r="AR104" s="190"/>
      <c r="AS104" s="190"/>
    </row>
    <row r="105" spans="1:45" ht="22.5" customHeight="1" x14ac:dyDescent="0.2">
      <c r="A105" s="680"/>
      <c r="B105" s="719"/>
      <c r="C105" s="721"/>
      <c r="D105" s="723"/>
      <c r="E105" s="721"/>
      <c r="F105" s="690" t="s">
        <v>236</v>
      </c>
      <c r="G105" s="701"/>
      <c r="H105" s="123" t="s">
        <v>233</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78"/>
      <c r="AF105" s="680"/>
      <c r="AG105" s="696"/>
      <c r="AH105" s="674"/>
      <c r="AI105" s="668"/>
      <c r="AJ105" s="670"/>
      <c r="AK105" s="672"/>
      <c r="AL105" s="190"/>
      <c r="AM105" s="202"/>
      <c r="AN105" s="202"/>
      <c r="AO105" s="202"/>
      <c r="AP105" s="202"/>
      <c r="AQ105" s="202"/>
      <c r="AR105" s="190"/>
      <c r="AS105" s="190"/>
    </row>
    <row r="106" spans="1:45" ht="22.5" customHeight="1" x14ac:dyDescent="0.2">
      <c r="A106" s="680"/>
      <c r="B106" s="719"/>
      <c r="C106" s="721"/>
      <c r="D106" s="723"/>
      <c r="E106" s="721"/>
      <c r="F106" s="688"/>
      <c r="G106" s="699"/>
      <c r="H106" s="123" t="s">
        <v>234</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78"/>
      <c r="AF106" s="680"/>
      <c r="AG106" s="696"/>
      <c r="AH106" s="674"/>
      <c r="AI106" s="668"/>
      <c r="AJ106" s="670"/>
      <c r="AK106" s="672"/>
      <c r="AL106" s="190"/>
      <c r="AM106" s="202"/>
      <c r="AN106" s="202"/>
      <c r="AO106" s="202"/>
      <c r="AP106" s="202"/>
      <c r="AQ106" s="202"/>
      <c r="AR106" s="190"/>
      <c r="AS106" s="190"/>
    </row>
    <row r="107" spans="1:45" ht="22.5" customHeight="1" x14ac:dyDescent="0.2">
      <c r="A107" s="680"/>
      <c r="B107" s="719"/>
      <c r="C107" s="721"/>
      <c r="D107" s="723"/>
      <c r="E107" s="721"/>
      <c r="F107" s="689"/>
      <c r="G107" s="700"/>
      <c r="H107" s="123" t="s">
        <v>235</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78"/>
      <c r="AF107" s="680"/>
      <c r="AG107" s="696"/>
      <c r="AH107" s="674"/>
      <c r="AI107" s="668"/>
      <c r="AJ107" s="670"/>
      <c r="AK107" s="672"/>
      <c r="AL107" s="190"/>
      <c r="AM107" s="202"/>
      <c r="AN107" s="202"/>
      <c r="AO107" s="202"/>
      <c r="AP107" s="202"/>
      <c r="AQ107" s="202"/>
      <c r="AR107" s="190"/>
      <c r="AS107" s="190"/>
    </row>
    <row r="108" spans="1:45" ht="22.5" customHeight="1" x14ac:dyDescent="0.2">
      <c r="A108" s="680"/>
      <c r="B108" s="719"/>
      <c r="C108" s="721"/>
      <c r="D108" s="723"/>
      <c r="E108" s="721"/>
      <c r="F108" s="690" t="s">
        <v>237</v>
      </c>
      <c r="G108" s="701"/>
      <c r="H108" s="123" t="s">
        <v>233</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78"/>
      <c r="AF108" s="680"/>
      <c r="AG108" s="696"/>
      <c r="AH108" s="674"/>
      <c r="AI108" s="668"/>
      <c r="AJ108" s="670"/>
      <c r="AK108" s="672"/>
      <c r="AL108" s="190"/>
      <c r="AM108" s="202"/>
      <c r="AN108" s="202"/>
      <c r="AO108" s="202"/>
      <c r="AP108" s="202"/>
      <c r="AQ108" s="202"/>
      <c r="AR108" s="190"/>
      <c r="AS108" s="190"/>
    </row>
    <row r="109" spans="1:45" ht="22.5" customHeight="1" x14ac:dyDescent="0.2">
      <c r="A109" s="680"/>
      <c r="B109" s="719"/>
      <c r="C109" s="721"/>
      <c r="D109" s="723"/>
      <c r="E109" s="721"/>
      <c r="F109" s="688"/>
      <c r="G109" s="699"/>
      <c r="H109" s="123" t="s">
        <v>234</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78"/>
      <c r="AF109" s="680"/>
      <c r="AG109" s="696"/>
      <c r="AH109" s="674"/>
      <c r="AI109" s="668"/>
      <c r="AJ109" s="670"/>
      <c r="AK109" s="672"/>
      <c r="AL109" s="190"/>
      <c r="AM109" s="202"/>
      <c r="AN109" s="202"/>
      <c r="AO109" s="202"/>
      <c r="AP109" s="202"/>
      <c r="AQ109" s="202"/>
      <c r="AR109" s="190"/>
      <c r="AS109" s="190"/>
    </row>
    <row r="110" spans="1:45" ht="22.5" customHeight="1" x14ac:dyDescent="0.2">
      <c r="A110" s="680"/>
      <c r="B110" s="719"/>
      <c r="C110" s="721"/>
      <c r="D110" s="723"/>
      <c r="E110" s="721"/>
      <c r="F110" s="689"/>
      <c r="G110" s="700"/>
      <c r="H110" s="123" t="s">
        <v>235</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78"/>
      <c r="AF110" s="680"/>
      <c r="AG110" s="696"/>
      <c r="AH110" s="674"/>
      <c r="AI110" s="668"/>
      <c r="AJ110" s="670"/>
      <c r="AK110" s="672"/>
      <c r="AL110" s="190"/>
      <c r="AM110" s="202"/>
      <c r="AN110" s="202"/>
      <c r="AO110" s="202"/>
      <c r="AP110" s="202"/>
      <c r="AQ110" s="202"/>
      <c r="AR110" s="190"/>
      <c r="AS110" s="190"/>
    </row>
    <row r="111" spans="1:45" ht="22.5" customHeight="1" x14ac:dyDescent="0.2">
      <c r="A111" s="680"/>
      <c r="B111" s="719"/>
      <c r="C111" s="721"/>
      <c r="D111" s="723"/>
      <c r="E111" s="721"/>
      <c r="F111" s="690" t="s">
        <v>238</v>
      </c>
      <c r="G111" s="701"/>
      <c r="H111" s="123" t="s">
        <v>233</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78"/>
      <c r="AF111" s="680"/>
      <c r="AG111" s="696"/>
      <c r="AH111" s="674"/>
      <c r="AI111" s="668"/>
      <c r="AJ111" s="670"/>
      <c r="AK111" s="672"/>
      <c r="AL111" s="190"/>
      <c r="AM111" s="202"/>
      <c r="AN111" s="202"/>
      <c r="AO111" s="202"/>
      <c r="AP111" s="202"/>
      <c r="AQ111" s="202"/>
      <c r="AR111" s="190"/>
      <c r="AS111" s="190"/>
    </row>
    <row r="112" spans="1:45" ht="22.5" customHeight="1" x14ac:dyDescent="0.2">
      <c r="A112" s="680"/>
      <c r="B112" s="719"/>
      <c r="C112" s="721"/>
      <c r="D112" s="723"/>
      <c r="E112" s="721"/>
      <c r="F112" s="688"/>
      <c r="G112" s="699"/>
      <c r="H112" s="123" t="s">
        <v>234</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78"/>
      <c r="AF112" s="680"/>
      <c r="AG112" s="696"/>
      <c r="AH112" s="674"/>
      <c r="AI112" s="668"/>
      <c r="AJ112" s="670"/>
      <c r="AK112" s="672"/>
      <c r="AL112" s="190"/>
      <c r="AM112" s="202"/>
      <c r="AN112" s="202"/>
      <c r="AO112" s="202"/>
      <c r="AP112" s="202"/>
      <c r="AQ112" s="202"/>
      <c r="AR112" s="190"/>
      <c r="AS112" s="190"/>
    </row>
    <row r="113" spans="1:45" ht="22.5" customHeight="1" x14ac:dyDescent="0.2">
      <c r="A113" s="680"/>
      <c r="B113" s="719"/>
      <c r="C113" s="721"/>
      <c r="D113" s="723"/>
      <c r="E113" s="721"/>
      <c r="F113" s="689"/>
      <c r="G113" s="700"/>
      <c r="H113" s="123" t="s">
        <v>235</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78"/>
      <c r="AF113" s="680"/>
      <c r="AG113" s="696"/>
      <c r="AH113" s="674"/>
      <c r="AI113" s="668"/>
      <c r="AJ113" s="670"/>
      <c r="AK113" s="672"/>
      <c r="AL113" s="190"/>
      <c r="AM113" s="202"/>
      <c r="AN113" s="202"/>
      <c r="AO113" s="202"/>
      <c r="AP113" s="202"/>
      <c r="AQ113" s="202"/>
      <c r="AR113" s="190"/>
      <c r="AS113" s="190"/>
    </row>
    <row r="114" spans="1:45" ht="22.5" customHeight="1" x14ac:dyDescent="0.2">
      <c r="A114" s="680"/>
      <c r="B114" s="719"/>
      <c r="C114" s="721"/>
      <c r="D114" s="723"/>
      <c r="E114" s="721"/>
      <c r="F114" s="690" t="s">
        <v>239</v>
      </c>
      <c r="G114" s="701"/>
      <c r="H114" s="123" t="s">
        <v>233</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78"/>
      <c r="AF114" s="680"/>
      <c r="AG114" s="696"/>
      <c r="AH114" s="674"/>
      <c r="AI114" s="668"/>
      <c r="AJ114" s="670"/>
      <c r="AK114" s="672"/>
      <c r="AL114" s="190"/>
      <c r="AM114" s="202"/>
      <c r="AN114" s="202"/>
      <c r="AO114" s="202"/>
      <c r="AP114" s="202"/>
      <c r="AQ114" s="202"/>
      <c r="AR114" s="190"/>
      <c r="AS114" s="190"/>
    </row>
    <row r="115" spans="1:45" ht="22.5" customHeight="1" x14ac:dyDescent="0.2">
      <c r="A115" s="680"/>
      <c r="B115" s="719"/>
      <c r="C115" s="721"/>
      <c r="D115" s="723"/>
      <c r="E115" s="721"/>
      <c r="F115" s="688"/>
      <c r="G115" s="699"/>
      <c r="H115" s="123" t="s">
        <v>234</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78"/>
      <c r="AF115" s="680"/>
      <c r="AG115" s="696"/>
      <c r="AH115" s="674"/>
      <c r="AI115" s="668"/>
      <c r="AJ115" s="670"/>
      <c r="AK115" s="672"/>
      <c r="AL115" s="190"/>
      <c r="AM115" s="202"/>
      <c r="AN115" s="202"/>
      <c r="AO115" s="202"/>
      <c r="AP115" s="202"/>
      <c r="AQ115" s="202"/>
      <c r="AR115" s="190"/>
      <c r="AS115" s="190"/>
    </row>
    <row r="116" spans="1:45" ht="22.5" customHeight="1" thickBot="1" x14ac:dyDescent="0.25">
      <c r="A116" s="681"/>
      <c r="B116" s="720"/>
      <c r="C116" s="722"/>
      <c r="D116" s="724"/>
      <c r="E116" s="722"/>
      <c r="F116" s="727"/>
      <c r="G116" s="728"/>
      <c r="H116" s="125" t="s">
        <v>235</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79"/>
      <c r="AF116" s="681"/>
      <c r="AG116" s="697"/>
      <c r="AH116" s="675"/>
      <c r="AI116" s="669"/>
      <c r="AJ116" s="671"/>
      <c r="AK116" s="673"/>
      <c r="AL116" s="190"/>
      <c r="AM116" s="202"/>
      <c r="AN116" s="202"/>
      <c r="AO116" s="202"/>
      <c r="AP116" s="202"/>
      <c r="AQ116" s="202"/>
      <c r="AR116" s="190"/>
      <c r="AS116" s="190"/>
    </row>
    <row r="117" spans="1:45" ht="22.5" customHeight="1" x14ac:dyDescent="0.2">
      <c r="A117" s="680" t="str">
        <f>'1 Contexto e Identificación'!$A$18</f>
        <v>R8</v>
      </c>
      <c r="B117" s="719" t="str">
        <f>+'1 Contexto e Identificación'!$E$18</f>
        <v xml:space="preserve">  </v>
      </c>
      <c r="C117" s="721" t="str">
        <f>+'4 Mapa Calor Inherente'!$C$19</f>
        <v/>
      </c>
      <c r="D117" s="723" t="str">
        <f>+'4 Mapa Calor Inherente'!$D$19</f>
        <v/>
      </c>
      <c r="E117" s="721" t="str">
        <f>+'4 Mapa Calor Inherente'!$E$19</f>
        <v/>
      </c>
      <c r="F117" s="688" t="s">
        <v>232</v>
      </c>
      <c r="G117" s="699"/>
      <c r="H117" s="121" t="s">
        <v>233</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78" t="str">
        <f>+IF(AC117="","",AVERAGE(AC117:AC131))</f>
        <v/>
      </c>
      <c r="AF117" s="680" t="str" cm="1">
        <f t="array" ref="AF117">+_xlfn.IFS(AE117="","",AE117='12 Formulas'!$BR$2,'12 Formulas'!$BQ$2,AE117&gt;='12 Formulas'!$BS$3,'12 Formulas'!$BQ$3,AE117&gt;='12 Formulas'!$BS$4,'12 Formulas'!$BQ$4)</f>
        <v/>
      </c>
      <c r="AG117" s="696" t="str">
        <f>+IF(AF117="","",'12 Formulas'!$BU$2)</f>
        <v/>
      </c>
      <c r="AH117" s="674" t="str" cm="1">
        <f t="array" ref="AH117">+_xlfn.IFS(AG117="","",AG117='12 Formulas'!$BX$4,'12 Formulas'!$BY$4,AND(AF117='12 Formulas'!$BW$3,AG117='12 Formulas'!$BX$3),'12 Formulas'!$BY$3,AND(AF117='12 Formulas'!$BW$5,AG117='12 Formulas'!$BX$5),'12 Formulas'!$BY$5,AND(AF117='12 Formulas'!$BW$7,AG117='12 Formulas'!$BX$7),'12 Formulas'!$BY$7)</f>
        <v/>
      </c>
      <c r="AI117" s="668"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0" t="str">
        <f>+IF(D117="","",D117)</f>
        <v/>
      </c>
      <c r="AK117" s="672"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80"/>
      <c r="B118" s="719"/>
      <c r="C118" s="721"/>
      <c r="D118" s="723"/>
      <c r="E118" s="721"/>
      <c r="F118" s="688"/>
      <c r="G118" s="699"/>
      <c r="H118" s="123" t="s">
        <v>234</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78"/>
      <c r="AF118" s="680"/>
      <c r="AG118" s="696"/>
      <c r="AH118" s="674"/>
      <c r="AI118" s="668"/>
      <c r="AJ118" s="670"/>
      <c r="AK118" s="672"/>
      <c r="AL118" s="190"/>
      <c r="AM118" s="202"/>
      <c r="AN118" s="202"/>
      <c r="AO118" s="202"/>
      <c r="AP118" s="202"/>
      <c r="AQ118" s="202"/>
      <c r="AR118" s="190"/>
      <c r="AS118" s="190"/>
    </row>
    <row r="119" spans="1:45" ht="22.5" customHeight="1" x14ac:dyDescent="0.2">
      <c r="A119" s="680"/>
      <c r="B119" s="719"/>
      <c r="C119" s="721"/>
      <c r="D119" s="723"/>
      <c r="E119" s="721"/>
      <c r="F119" s="689"/>
      <c r="G119" s="700"/>
      <c r="H119" s="123" t="s">
        <v>235</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78"/>
      <c r="AF119" s="680"/>
      <c r="AG119" s="696"/>
      <c r="AH119" s="674"/>
      <c r="AI119" s="668"/>
      <c r="AJ119" s="670"/>
      <c r="AK119" s="672"/>
      <c r="AL119" s="190"/>
      <c r="AM119" s="202"/>
      <c r="AN119" s="202"/>
      <c r="AO119" s="202"/>
      <c r="AP119" s="202"/>
      <c r="AQ119" s="202"/>
      <c r="AR119" s="190"/>
      <c r="AS119" s="190"/>
    </row>
    <row r="120" spans="1:45" ht="22.5" customHeight="1" x14ac:dyDescent="0.2">
      <c r="A120" s="680"/>
      <c r="B120" s="719"/>
      <c r="C120" s="721"/>
      <c r="D120" s="723"/>
      <c r="E120" s="721"/>
      <c r="F120" s="690" t="s">
        <v>236</v>
      </c>
      <c r="G120" s="701"/>
      <c r="H120" s="123" t="s">
        <v>233</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78"/>
      <c r="AF120" s="680"/>
      <c r="AG120" s="696"/>
      <c r="AH120" s="674"/>
      <c r="AI120" s="668"/>
      <c r="AJ120" s="670"/>
      <c r="AK120" s="672"/>
      <c r="AL120" s="190"/>
      <c r="AM120" s="202"/>
      <c r="AN120" s="202"/>
      <c r="AO120" s="202"/>
      <c r="AP120" s="202"/>
      <c r="AQ120" s="202"/>
      <c r="AR120" s="190"/>
      <c r="AS120" s="190"/>
    </row>
    <row r="121" spans="1:45" ht="22.5" customHeight="1" x14ac:dyDescent="0.2">
      <c r="A121" s="680"/>
      <c r="B121" s="719"/>
      <c r="C121" s="721"/>
      <c r="D121" s="723"/>
      <c r="E121" s="721"/>
      <c r="F121" s="688"/>
      <c r="G121" s="699"/>
      <c r="H121" s="123" t="s">
        <v>234</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78"/>
      <c r="AF121" s="680"/>
      <c r="AG121" s="696"/>
      <c r="AH121" s="674"/>
      <c r="AI121" s="668"/>
      <c r="AJ121" s="670"/>
      <c r="AK121" s="672"/>
      <c r="AL121" s="190"/>
      <c r="AM121" s="202"/>
      <c r="AN121" s="202"/>
      <c r="AO121" s="202"/>
      <c r="AP121" s="202"/>
      <c r="AQ121" s="202"/>
      <c r="AR121" s="190"/>
      <c r="AS121" s="190"/>
    </row>
    <row r="122" spans="1:45" ht="22.5" customHeight="1" x14ac:dyDescent="0.2">
      <c r="A122" s="680"/>
      <c r="B122" s="719"/>
      <c r="C122" s="721"/>
      <c r="D122" s="723"/>
      <c r="E122" s="721"/>
      <c r="F122" s="689"/>
      <c r="G122" s="700"/>
      <c r="H122" s="123" t="s">
        <v>235</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78"/>
      <c r="AF122" s="680"/>
      <c r="AG122" s="696"/>
      <c r="AH122" s="674"/>
      <c r="AI122" s="668"/>
      <c r="AJ122" s="670"/>
      <c r="AK122" s="672"/>
      <c r="AL122" s="190"/>
      <c r="AM122" s="202"/>
      <c r="AN122" s="202"/>
      <c r="AO122" s="202"/>
      <c r="AP122" s="202"/>
      <c r="AQ122" s="202"/>
      <c r="AR122" s="190"/>
      <c r="AS122" s="190"/>
    </row>
    <row r="123" spans="1:45" ht="22.5" customHeight="1" x14ac:dyDescent="0.2">
      <c r="A123" s="680"/>
      <c r="B123" s="719"/>
      <c r="C123" s="721"/>
      <c r="D123" s="723"/>
      <c r="E123" s="721"/>
      <c r="F123" s="690" t="s">
        <v>237</v>
      </c>
      <c r="G123" s="701"/>
      <c r="H123" s="123" t="s">
        <v>233</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78"/>
      <c r="AF123" s="680"/>
      <c r="AG123" s="696"/>
      <c r="AH123" s="674"/>
      <c r="AI123" s="668"/>
      <c r="AJ123" s="670"/>
      <c r="AK123" s="672"/>
      <c r="AL123" s="190"/>
      <c r="AM123" s="202"/>
      <c r="AN123" s="202"/>
      <c r="AO123" s="202"/>
      <c r="AP123" s="202"/>
      <c r="AQ123" s="202"/>
      <c r="AR123" s="190"/>
      <c r="AS123" s="190"/>
    </row>
    <row r="124" spans="1:45" ht="22.5" customHeight="1" x14ac:dyDescent="0.2">
      <c r="A124" s="680"/>
      <c r="B124" s="719"/>
      <c r="C124" s="721"/>
      <c r="D124" s="723"/>
      <c r="E124" s="721"/>
      <c r="F124" s="688"/>
      <c r="G124" s="699"/>
      <c r="H124" s="123" t="s">
        <v>234</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78"/>
      <c r="AF124" s="680"/>
      <c r="AG124" s="696"/>
      <c r="AH124" s="674"/>
      <c r="AI124" s="668"/>
      <c r="AJ124" s="670"/>
      <c r="AK124" s="672"/>
      <c r="AL124" s="190"/>
      <c r="AM124" s="202"/>
      <c r="AN124" s="202"/>
      <c r="AO124" s="202"/>
      <c r="AP124" s="202"/>
      <c r="AQ124" s="202"/>
      <c r="AR124" s="190"/>
      <c r="AS124" s="190"/>
    </row>
    <row r="125" spans="1:45" ht="22.5" customHeight="1" x14ac:dyDescent="0.2">
      <c r="A125" s="680"/>
      <c r="B125" s="719"/>
      <c r="C125" s="721"/>
      <c r="D125" s="723"/>
      <c r="E125" s="721"/>
      <c r="F125" s="689"/>
      <c r="G125" s="700"/>
      <c r="H125" s="123" t="s">
        <v>235</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78"/>
      <c r="AF125" s="680"/>
      <c r="AG125" s="696"/>
      <c r="AH125" s="674"/>
      <c r="AI125" s="668"/>
      <c r="AJ125" s="670"/>
      <c r="AK125" s="672"/>
      <c r="AL125" s="190"/>
      <c r="AM125" s="202"/>
      <c r="AN125" s="202"/>
      <c r="AO125" s="202"/>
      <c r="AP125" s="202"/>
      <c r="AQ125" s="202"/>
      <c r="AR125" s="190"/>
      <c r="AS125" s="190"/>
    </row>
    <row r="126" spans="1:45" ht="22.5" customHeight="1" x14ac:dyDescent="0.2">
      <c r="A126" s="680"/>
      <c r="B126" s="719"/>
      <c r="C126" s="721"/>
      <c r="D126" s="723"/>
      <c r="E126" s="721"/>
      <c r="F126" s="690" t="s">
        <v>238</v>
      </c>
      <c r="G126" s="701"/>
      <c r="H126" s="123" t="s">
        <v>233</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78"/>
      <c r="AF126" s="680"/>
      <c r="AG126" s="696"/>
      <c r="AH126" s="674"/>
      <c r="AI126" s="668"/>
      <c r="AJ126" s="670"/>
      <c r="AK126" s="672"/>
      <c r="AL126" s="190"/>
      <c r="AM126" s="202"/>
      <c r="AN126" s="202"/>
      <c r="AO126" s="202"/>
      <c r="AP126" s="202"/>
      <c r="AQ126" s="202"/>
      <c r="AR126" s="190"/>
      <c r="AS126" s="190"/>
    </row>
    <row r="127" spans="1:45" ht="22.5" customHeight="1" x14ac:dyDescent="0.2">
      <c r="A127" s="680"/>
      <c r="B127" s="719"/>
      <c r="C127" s="721"/>
      <c r="D127" s="723"/>
      <c r="E127" s="721"/>
      <c r="F127" s="688"/>
      <c r="G127" s="699"/>
      <c r="H127" s="123" t="s">
        <v>234</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78"/>
      <c r="AF127" s="680"/>
      <c r="AG127" s="696"/>
      <c r="AH127" s="674"/>
      <c r="AI127" s="668"/>
      <c r="AJ127" s="670"/>
      <c r="AK127" s="672"/>
      <c r="AL127" s="190"/>
      <c r="AM127" s="202"/>
      <c r="AN127" s="202"/>
      <c r="AO127" s="202"/>
      <c r="AP127" s="202"/>
      <c r="AQ127" s="202"/>
      <c r="AR127" s="190"/>
      <c r="AS127" s="190"/>
    </row>
    <row r="128" spans="1:45" ht="22.5" customHeight="1" x14ac:dyDescent="0.2">
      <c r="A128" s="680"/>
      <c r="B128" s="719"/>
      <c r="C128" s="721"/>
      <c r="D128" s="723"/>
      <c r="E128" s="721"/>
      <c r="F128" s="689"/>
      <c r="G128" s="700"/>
      <c r="H128" s="123" t="s">
        <v>235</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78"/>
      <c r="AF128" s="680"/>
      <c r="AG128" s="696"/>
      <c r="AH128" s="674"/>
      <c r="AI128" s="668"/>
      <c r="AJ128" s="670"/>
      <c r="AK128" s="672"/>
      <c r="AL128" s="190"/>
      <c r="AM128" s="202"/>
      <c r="AN128" s="202"/>
      <c r="AO128" s="202"/>
      <c r="AP128" s="202"/>
      <c r="AQ128" s="202"/>
      <c r="AR128" s="190"/>
      <c r="AS128" s="190"/>
    </row>
    <row r="129" spans="1:45" ht="22.5" customHeight="1" x14ac:dyDescent="0.2">
      <c r="A129" s="680"/>
      <c r="B129" s="719"/>
      <c r="C129" s="721"/>
      <c r="D129" s="723"/>
      <c r="E129" s="721"/>
      <c r="F129" s="690" t="s">
        <v>239</v>
      </c>
      <c r="G129" s="701"/>
      <c r="H129" s="123" t="s">
        <v>233</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78"/>
      <c r="AF129" s="680"/>
      <c r="AG129" s="696"/>
      <c r="AH129" s="674"/>
      <c r="AI129" s="668"/>
      <c r="AJ129" s="670"/>
      <c r="AK129" s="672"/>
      <c r="AL129" s="190"/>
      <c r="AM129" s="202"/>
      <c r="AN129" s="202"/>
      <c r="AO129" s="202"/>
      <c r="AP129" s="202"/>
      <c r="AQ129" s="202"/>
      <c r="AR129" s="190"/>
      <c r="AS129" s="190"/>
    </row>
    <row r="130" spans="1:45" ht="22.5" customHeight="1" x14ac:dyDescent="0.2">
      <c r="A130" s="680"/>
      <c r="B130" s="719"/>
      <c r="C130" s="721"/>
      <c r="D130" s="723"/>
      <c r="E130" s="721"/>
      <c r="F130" s="688"/>
      <c r="G130" s="699"/>
      <c r="H130" s="123" t="s">
        <v>234</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78"/>
      <c r="AF130" s="680"/>
      <c r="AG130" s="696"/>
      <c r="AH130" s="674"/>
      <c r="AI130" s="668"/>
      <c r="AJ130" s="670"/>
      <c r="AK130" s="672"/>
      <c r="AL130" s="190"/>
      <c r="AM130" s="202"/>
      <c r="AN130" s="202"/>
      <c r="AO130" s="202"/>
      <c r="AP130" s="202"/>
      <c r="AQ130" s="202"/>
      <c r="AR130" s="190"/>
      <c r="AS130" s="190"/>
    </row>
    <row r="131" spans="1:45" ht="22.5" customHeight="1" thickBot="1" x14ac:dyDescent="0.25">
      <c r="A131" s="681"/>
      <c r="B131" s="720"/>
      <c r="C131" s="722"/>
      <c r="D131" s="724"/>
      <c r="E131" s="722"/>
      <c r="F131" s="727"/>
      <c r="G131" s="728"/>
      <c r="H131" s="125" t="s">
        <v>235</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79"/>
      <c r="AF131" s="681"/>
      <c r="AG131" s="697"/>
      <c r="AH131" s="675"/>
      <c r="AI131" s="669"/>
      <c r="AJ131" s="671"/>
      <c r="AK131" s="673"/>
      <c r="AL131" s="190"/>
      <c r="AM131" s="202"/>
      <c r="AN131" s="202"/>
      <c r="AO131" s="202"/>
      <c r="AP131" s="202"/>
      <c r="AQ131" s="202"/>
      <c r="AR131" s="190"/>
      <c r="AS131" s="190"/>
    </row>
    <row r="132" spans="1:45" ht="22.5" customHeight="1" x14ac:dyDescent="0.2">
      <c r="A132" s="680" t="str">
        <f>'1 Contexto e Identificación'!$A$19</f>
        <v>R9</v>
      </c>
      <c r="B132" s="719" t="str">
        <f>+'1 Contexto e Identificación'!$E$19</f>
        <v xml:space="preserve">  </v>
      </c>
      <c r="C132" s="721" t="str">
        <f>+'4 Mapa Calor Inherente'!$C$20</f>
        <v/>
      </c>
      <c r="D132" s="723" t="str">
        <f>+'4 Mapa Calor Inherente'!$D$20</f>
        <v/>
      </c>
      <c r="E132" s="721" t="str">
        <f>+'4 Mapa Calor Inherente'!$E$20</f>
        <v/>
      </c>
      <c r="F132" s="688" t="s">
        <v>232</v>
      </c>
      <c r="G132" s="699"/>
      <c r="H132" s="121" t="s">
        <v>233</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78" t="str">
        <f>+IF(AC132="","",AVERAGE(AC132:AC146))</f>
        <v/>
      </c>
      <c r="AF132" s="680" t="str" cm="1">
        <f t="array" ref="AF132">+_xlfn.IFS(AE132="","",AE132='12 Formulas'!$BR$2,'12 Formulas'!$BQ$2,AE132&gt;='12 Formulas'!$BS$3,'12 Formulas'!$BQ$3,AE132&gt;='12 Formulas'!$BS$4,'12 Formulas'!$BQ$4)</f>
        <v/>
      </c>
      <c r="AG132" s="696" t="str">
        <f>+IF(AF132="","",'12 Formulas'!$BU$2)</f>
        <v/>
      </c>
      <c r="AH132" s="674" t="str" cm="1">
        <f t="array" ref="AH132">+_xlfn.IFS(AG132="","",AG132='12 Formulas'!$BX$4,'12 Formulas'!$BY$4,AND(AF132='12 Formulas'!$BW$3,AG132='12 Formulas'!$BX$3),'12 Formulas'!$BY$3,AND(AF132='12 Formulas'!$BW$5,AG132='12 Formulas'!$BX$5),'12 Formulas'!$BY$5,AND(AF132='12 Formulas'!$BW$7,AG132='12 Formulas'!$BX$7),'12 Formulas'!$BY$7)</f>
        <v/>
      </c>
      <c r="AI132" s="668"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0" t="str">
        <f>+IF(D132="","",D132)</f>
        <v/>
      </c>
      <c r="AK132" s="672"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80"/>
      <c r="B133" s="719"/>
      <c r="C133" s="721"/>
      <c r="D133" s="723"/>
      <c r="E133" s="721"/>
      <c r="F133" s="688"/>
      <c r="G133" s="699"/>
      <c r="H133" s="123" t="s">
        <v>234</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78"/>
      <c r="AF133" s="680"/>
      <c r="AG133" s="696"/>
      <c r="AH133" s="674"/>
      <c r="AI133" s="668"/>
      <c r="AJ133" s="670"/>
      <c r="AK133" s="672"/>
      <c r="AL133" s="190"/>
      <c r="AM133" s="202"/>
      <c r="AN133" s="202"/>
      <c r="AO133" s="202"/>
      <c r="AP133" s="202"/>
      <c r="AQ133" s="202"/>
      <c r="AR133" s="190"/>
      <c r="AS133" s="190"/>
    </row>
    <row r="134" spans="1:45" ht="22.5" customHeight="1" x14ac:dyDescent="0.2">
      <c r="A134" s="680"/>
      <c r="B134" s="719"/>
      <c r="C134" s="721"/>
      <c r="D134" s="723"/>
      <c r="E134" s="721"/>
      <c r="F134" s="689"/>
      <c r="G134" s="700"/>
      <c r="H134" s="123" t="s">
        <v>235</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78"/>
      <c r="AF134" s="680"/>
      <c r="AG134" s="696"/>
      <c r="AH134" s="674"/>
      <c r="AI134" s="668"/>
      <c r="AJ134" s="670"/>
      <c r="AK134" s="672"/>
      <c r="AL134" s="190"/>
      <c r="AM134" s="202"/>
      <c r="AN134" s="202"/>
      <c r="AO134" s="202"/>
      <c r="AP134" s="202"/>
      <c r="AQ134" s="202"/>
      <c r="AR134" s="190"/>
      <c r="AS134" s="190"/>
    </row>
    <row r="135" spans="1:45" ht="22.5" customHeight="1" x14ac:dyDescent="0.2">
      <c r="A135" s="680"/>
      <c r="B135" s="719"/>
      <c r="C135" s="721"/>
      <c r="D135" s="723"/>
      <c r="E135" s="721"/>
      <c r="F135" s="690" t="s">
        <v>236</v>
      </c>
      <c r="G135" s="701"/>
      <c r="H135" s="123" t="s">
        <v>233</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78"/>
      <c r="AF135" s="680"/>
      <c r="AG135" s="696"/>
      <c r="AH135" s="674"/>
      <c r="AI135" s="668"/>
      <c r="AJ135" s="670"/>
      <c r="AK135" s="672"/>
      <c r="AL135" s="190"/>
      <c r="AM135" s="202"/>
      <c r="AN135" s="202"/>
      <c r="AO135" s="202"/>
      <c r="AP135" s="202"/>
      <c r="AQ135" s="202"/>
      <c r="AR135" s="190"/>
      <c r="AS135" s="190"/>
    </row>
    <row r="136" spans="1:45" ht="22.5" customHeight="1" x14ac:dyDescent="0.2">
      <c r="A136" s="680"/>
      <c r="B136" s="719"/>
      <c r="C136" s="721"/>
      <c r="D136" s="723"/>
      <c r="E136" s="721"/>
      <c r="F136" s="688"/>
      <c r="G136" s="699"/>
      <c r="H136" s="123" t="s">
        <v>234</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78"/>
      <c r="AF136" s="680"/>
      <c r="AG136" s="696"/>
      <c r="AH136" s="674"/>
      <c r="AI136" s="668"/>
      <c r="AJ136" s="670"/>
      <c r="AK136" s="672"/>
      <c r="AL136" s="190"/>
      <c r="AM136" s="202"/>
      <c r="AN136" s="202"/>
      <c r="AO136" s="202"/>
      <c r="AP136" s="202"/>
      <c r="AQ136" s="202"/>
      <c r="AR136" s="190"/>
      <c r="AS136" s="190"/>
    </row>
    <row r="137" spans="1:45" ht="22.5" customHeight="1" x14ac:dyDescent="0.2">
      <c r="A137" s="680"/>
      <c r="B137" s="719"/>
      <c r="C137" s="721"/>
      <c r="D137" s="723"/>
      <c r="E137" s="721"/>
      <c r="F137" s="689"/>
      <c r="G137" s="700"/>
      <c r="H137" s="123" t="s">
        <v>235</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78"/>
      <c r="AF137" s="680"/>
      <c r="AG137" s="696"/>
      <c r="AH137" s="674"/>
      <c r="AI137" s="668"/>
      <c r="AJ137" s="670"/>
      <c r="AK137" s="672"/>
      <c r="AL137" s="190"/>
      <c r="AM137" s="202"/>
      <c r="AN137" s="202"/>
      <c r="AO137" s="202"/>
      <c r="AP137" s="202"/>
      <c r="AQ137" s="202"/>
      <c r="AR137" s="190"/>
      <c r="AS137" s="190"/>
    </row>
    <row r="138" spans="1:45" ht="22.5" customHeight="1" x14ac:dyDescent="0.2">
      <c r="A138" s="680"/>
      <c r="B138" s="719"/>
      <c r="C138" s="721"/>
      <c r="D138" s="723"/>
      <c r="E138" s="721"/>
      <c r="F138" s="690" t="s">
        <v>237</v>
      </c>
      <c r="G138" s="701"/>
      <c r="H138" s="123" t="s">
        <v>233</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78"/>
      <c r="AF138" s="680"/>
      <c r="AG138" s="696"/>
      <c r="AH138" s="674"/>
      <c r="AI138" s="668"/>
      <c r="AJ138" s="670"/>
      <c r="AK138" s="672"/>
      <c r="AL138" s="190"/>
      <c r="AM138" s="202"/>
      <c r="AN138" s="202"/>
      <c r="AO138" s="202"/>
      <c r="AP138" s="202"/>
      <c r="AQ138" s="202"/>
      <c r="AR138" s="190"/>
      <c r="AS138" s="190"/>
    </row>
    <row r="139" spans="1:45" ht="22.5" customHeight="1" x14ac:dyDescent="0.2">
      <c r="A139" s="680"/>
      <c r="B139" s="719"/>
      <c r="C139" s="721"/>
      <c r="D139" s="723"/>
      <c r="E139" s="721"/>
      <c r="F139" s="688"/>
      <c r="G139" s="699"/>
      <c r="H139" s="123" t="s">
        <v>234</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78"/>
      <c r="AF139" s="680"/>
      <c r="AG139" s="696"/>
      <c r="AH139" s="674"/>
      <c r="AI139" s="668"/>
      <c r="AJ139" s="670"/>
      <c r="AK139" s="672"/>
      <c r="AL139" s="190"/>
      <c r="AM139" s="202"/>
      <c r="AN139" s="202"/>
      <c r="AO139" s="202"/>
      <c r="AP139" s="202"/>
      <c r="AQ139" s="202"/>
      <c r="AR139" s="190"/>
      <c r="AS139" s="190"/>
    </row>
    <row r="140" spans="1:45" ht="22.5" customHeight="1" x14ac:dyDescent="0.2">
      <c r="A140" s="680"/>
      <c r="B140" s="719"/>
      <c r="C140" s="721"/>
      <c r="D140" s="723"/>
      <c r="E140" s="721"/>
      <c r="F140" s="689"/>
      <c r="G140" s="700"/>
      <c r="H140" s="123" t="s">
        <v>235</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78"/>
      <c r="AF140" s="680"/>
      <c r="AG140" s="696"/>
      <c r="AH140" s="674"/>
      <c r="AI140" s="668"/>
      <c r="AJ140" s="670"/>
      <c r="AK140" s="672"/>
      <c r="AL140" s="190"/>
      <c r="AM140" s="202"/>
      <c r="AN140" s="202"/>
      <c r="AO140" s="202"/>
      <c r="AP140" s="202"/>
      <c r="AQ140" s="202"/>
      <c r="AR140" s="190"/>
      <c r="AS140" s="190"/>
    </row>
    <row r="141" spans="1:45" ht="22.5" customHeight="1" x14ac:dyDescent="0.2">
      <c r="A141" s="680"/>
      <c r="B141" s="719"/>
      <c r="C141" s="721"/>
      <c r="D141" s="723"/>
      <c r="E141" s="721"/>
      <c r="F141" s="690" t="s">
        <v>238</v>
      </c>
      <c r="G141" s="701"/>
      <c r="H141" s="123" t="s">
        <v>233</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78"/>
      <c r="AF141" s="680"/>
      <c r="AG141" s="696"/>
      <c r="AH141" s="674"/>
      <c r="AI141" s="668"/>
      <c r="AJ141" s="670"/>
      <c r="AK141" s="672"/>
      <c r="AL141" s="190"/>
      <c r="AM141" s="202"/>
      <c r="AN141" s="202"/>
      <c r="AO141" s="202"/>
      <c r="AP141" s="202"/>
      <c r="AQ141" s="202"/>
      <c r="AR141" s="190"/>
      <c r="AS141" s="190"/>
    </row>
    <row r="142" spans="1:45" ht="22.5" customHeight="1" x14ac:dyDescent="0.2">
      <c r="A142" s="680"/>
      <c r="B142" s="719"/>
      <c r="C142" s="721"/>
      <c r="D142" s="723"/>
      <c r="E142" s="721"/>
      <c r="F142" s="688"/>
      <c r="G142" s="699"/>
      <c r="H142" s="123" t="s">
        <v>234</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78"/>
      <c r="AF142" s="680"/>
      <c r="AG142" s="696"/>
      <c r="AH142" s="674"/>
      <c r="AI142" s="668"/>
      <c r="AJ142" s="670"/>
      <c r="AK142" s="672"/>
      <c r="AL142" s="190"/>
      <c r="AM142" s="202"/>
      <c r="AN142" s="202"/>
      <c r="AO142" s="202"/>
      <c r="AP142" s="202"/>
      <c r="AQ142" s="202"/>
      <c r="AR142" s="190"/>
      <c r="AS142" s="190"/>
    </row>
    <row r="143" spans="1:45" ht="22.5" customHeight="1" x14ac:dyDescent="0.2">
      <c r="A143" s="680"/>
      <c r="B143" s="719"/>
      <c r="C143" s="721"/>
      <c r="D143" s="723"/>
      <c r="E143" s="721"/>
      <c r="F143" s="689"/>
      <c r="G143" s="700"/>
      <c r="H143" s="123" t="s">
        <v>235</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78"/>
      <c r="AF143" s="680"/>
      <c r="AG143" s="696"/>
      <c r="AH143" s="674"/>
      <c r="AI143" s="668"/>
      <c r="AJ143" s="670"/>
      <c r="AK143" s="672"/>
      <c r="AL143" s="190"/>
      <c r="AM143" s="202"/>
      <c r="AN143" s="202"/>
      <c r="AO143" s="202"/>
      <c r="AP143" s="202"/>
      <c r="AQ143" s="202"/>
      <c r="AR143" s="190"/>
      <c r="AS143" s="190"/>
    </row>
    <row r="144" spans="1:45" ht="22.5" customHeight="1" x14ac:dyDescent="0.2">
      <c r="A144" s="680"/>
      <c r="B144" s="719"/>
      <c r="C144" s="721"/>
      <c r="D144" s="723"/>
      <c r="E144" s="721"/>
      <c r="F144" s="690" t="s">
        <v>239</v>
      </c>
      <c r="G144" s="701"/>
      <c r="H144" s="123" t="s">
        <v>233</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78"/>
      <c r="AF144" s="680"/>
      <c r="AG144" s="696"/>
      <c r="AH144" s="674"/>
      <c r="AI144" s="668"/>
      <c r="AJ144" s="670"/>
      <c r="AK144" s="672"/>
      <c r="AL144" s="190"/>
      <c r="AM144" s="202"/>
      <c r="AN144" s="202"/>
      <c r="AO144" s="202"/>
      <c r="AP144" s="202"/>
      <c r="AQ144" s="202"/>
      <c r="AR144" s="190"/>
      <c r="AS144" s="190"/>
    </row>
    <row r="145" spans="1:45" ht="22.5" customHeight="1" x14ac:dyDescent="0.2">
      <c r="A145" s="680"/>
      <c r="B145" s="719"/>
      <c r="C145" s="721"/>
      <c r="D145" s="723"/>
      <c r="E145" s="721"/>
      <c r="F145" s="688"/>
      <c r="G145" s="699"/>
      <c r="H145" s="123" t="s">
        <v>234</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78"/>
      <c r="AF145" s="680"/>
      <c r="AG145" s="696"/>
      <c r="AH145" s="674"/>
      <c r="AI145" s="668"/>
      <c r="AJ145" s="670"/>
      <c r="AK145" s="672"/>
      <c r="AL145" s="190"/>
      <c r="AM145" s="202"/>
      <c r="AN145" s="202"/>
      <c r="AO145" s="202"/>
      <c r="AP145" s="202"/>
      <c r="AQ145" s="202"/>
      <c r="AR145" s="190"/>
      <c r="AS145" s="190"/>
    </row>
    <row r="146" spans="1:45" ht="22.5" customHeight="1" thickBot="1" x14ac:dyDescent="0.25">
      <c r="A146" s="681"/>
      <c r="B146" s="720"/>
      <c r="C146" s="722"/>
      <c r="D146" s="724"/>
      <c r="E146" s="722"/>
      <c r="F146" s="727"/>
      <c r="G146" s="728"/>
      <c r="H146" s="125" t="s">
        <v>235</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79"/>
      <c r="AF146" s="681"/>
      <c r="AG146" s="697"/>
      <c r="AH146" s="675"/>
      <c r="AI146" s="669"/>
      <c r="AJ146" s="671"/>
      <c r="AK146" s="673"/>
      <c r="AL146" s="190"/>
      <c r="AM146" s="202"/>
      <c r="AN146" s="202"/>
      <c r="AO146" s="202"/>
      <c r="AP146" s="202"/>
      <c r="AQ146" s="202"/>
      <c r="AR146" s="190"/>
      <c r="AS146" s="190"/>
    </row>
    <row r="147" spans="1:45" ht="22.5" customHeight="1" x14ac:dyDescent="0.2">
      <c r="A147" s="680" t="str">
        <f>'1 Contexto e Identificación'!$A$20</f>
        <v>R10</v>
      </c>
      <c r="B147" s="719" t="str">
        <f>+'1 Contexto e Identificación'!$E$20</f>
        <v xml:space="preserve">  </v>
      </c>
      <c r="C147" s="721" t="str">
        <f>+'4 Mapa Calor Inherente'!$C$21</f>
        <v/>
      </c>
      <c r="D147" s="723" t="str">
        <f>+'4 Mapa Calor Inherente'!$D$21</f>
        <v/>
      </c>
      <c r="E147" s="721" t="str">
        <f>+'4 Mapa Calor Inherente'!$E$21</f>
        <v/>
      </c>
      <c r="F147" s="688" t="s">
        <v>232</v>
      </c>
      <c r="G147" s="699"/>
      <c r="H147" s="121" t="s">
        <v>233</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78" t="str">
        <f>+IF(AC147="","",AVERAGE(AC147:AC161))</f>
        <v/>
      </c>
      <c r="AF147" s="680" t="str" cm="1">
        <f t="array" ref="AF147">+_xlfn.IFS(AE147="","",AE147='12 Formulas'!$BR$2,'12 Formulas'!$BQ$2,AE147&gt;='12 Formulas'!$BS$3,'12 Formulas'!$BQ$3,AE147&gt;='12 Formulas'!$BS$4,'12 Formulas'!$BQ$4)</f>
        <v/>
      </c>
      <c r="AG147" s="696" t="str">
        <f>+IF(AF147="","",'12 Formulas'!$BU$2)</f>
        <v/>
      </c>
      <c r="AH147" s="674" t="str" cm="1">
        <f t="array" ref="AH147">+_xlfn.IFS(AG147="","",AG147='12 Formulas'!$BX$4,'12 Formulas'!$BY$4,AND(AF147='12 Formulas'!$BW$3,AG147='12 Formulas'!$BX$3),'12 Formulas'!$BY$3,AND(AF147='12 Formulas'!$BW$5,AG147='12 Formulas'!$BX$5),'12 Formulas'!$BY$5,AND(AF147='12 Formulas'!$BW$7,AG147='12 Formulas'!$BX$7),'12 Formulas'!$BY$7)</f>
        <v/>
      </c>
      <c r="AI147" s="668"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0" t="str">
        <f>+IF(D147="","",D147)</f>
        <v/>
      </c>
      <c r="AK147" s="672"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80"/>
      <c r="B148" s="719"/>
      <c r="C148" s="721"/>
      <c r="D148" s="723"/>
      <c r="E148" s="721"/>
      <c r="F148" s="688"/>
      <c r="G148" s="699"/>
      <c r="H148" s="123" t="s">
        <v>234</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78"/>
      <c r="AF148" s="680"/>
      <c r="AG148" s="696"/>
      <c r="AH148" s="674"/>
      <c r="AI148" s="668"/>
      <c r="AJ148" s="670"/>
      <c r="AK148" s="672"/>
      <c r="AL148" s="190"/>
      <c r="AM148" s="202"/>
      <c r="AN148" s="202"/>
      <c r="AO148" s="202"/>
      <c r="AP148" s="202"/>
      <c r="AQ148" s="202"/>
      <c r="AR148" s="190"/>
      <c r="AS148" s="190"/>
    </row>
    <row r="149" spans="1:45" ht="22.5" customHeight="1" x14ac:dyDescent="0.2">
      <c r="A149" s="680"/>
      <c r="B149" s="719"/>
      <c r="C149" s="721"/>
      <c r="D149" s="723"/>
      <c r="E149" s="721"/>
      <c r="F149" s="689"/>
      <c r="G149" s="700"/>
      <c r="H149" s="123" t="s">
        <v>235</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78"/>
      <c r="AF149" s="680"/>
      <c r="AG149" s="696"/>
      <c r="AH149" s="674"/>
      <c r="AI149" s="668"/>
      <c r="AJ149" s="670"/>
      <c r="AK149" s="672"/>
      <c r="AL149" s="190"/>
      <c r="AM149" s="202"/>
      <c r="AN149" s="202"/>
      <c r="AO149" s="202"/>
      <c r="AP149" s="202"/>
      <c r="AQ149" s="202"/>
      <c r="AR149" s="190"/>
      <c r="AS149" s="190"/>
    </row>
    <row r="150" spans="1:45" ht="22.5" customHeight="1" x14ac:dyDescent="0.2">
      <c r="A150" s="680"/>
      <c r="B150" s="719"/>
      <c r="C150" s="721"/>
      <c r="D150" s="723"/>
      <c r="E150" s="721"/>
      <c r="F150" s="690" t="s">
        <v>236</v>
      </c>
      <c r="G150" s="701"/>
      <c r="H150" s="123" t="s">
        <v>233</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78"/>
      <c r="AF150" s="680"/>
      <c r="AG150" s="696"/>
      <c r="AH150" s="674"/>
      <c r="AI150" s="668"/>
      <c r="AJ150" s="670"/>
      <c r="AK150" s="672"/>
      <c r="AL150" s="190"/>
      <c r="AM150" s="202"/>
      <c r="AN150" s="202"/>
      <c r="AO150" s="202"/>
      <c r="AP150" s="202"/>
      <c r="AQ150" s="202"/>
      <c r="AR150" s="190"/>
      <c r="AS150" s="190"/>
    </row>
    <row r="151" spans="1:45" ht="22.5" customHeight="1" x14ac:dyDescent="0.2">
      <c r="A151" s="680"/>
      <c r="B151" s="719"/>
      <c r="C151" s="721"/>
      <c r="D151" s="723"/>
      <c r="E151" s="721"/>
      <c r="F151" s="688"/>
      <c r="G151" s="699"/>
      <c r="H151" s="123" t="s">
        <v>234</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78"/>
      <c r="AF151" s="680"/>
      <c r="AG151" s="696"/>
      <c r="AH151" s="674"/>
      <c r="AI151" s="668"/>
      <c r="AJ151" s="670"/>
      <c r="AK151" s="672"/>
      <c r="AL151" s="190"/>
      <c r="AM151" s="202"/>
      <c r="AN151" s="202"/>
      <c r="AO151" s="202"/>
      <c r="AP151" s="202"/>
      <c r="AQ151" s="202"/>
      <c r="AR151" s="190"/>
      <c r="AS151" s="190"/>
    </row>
    <row r="152" spans="1:45" ht="22.5" customHeight="1" x14ac:dyDescent="0.2">
      <c r="A152" s="680"/>
      <c r="B152" s="719"/>
      <c r="C152" s="721"/>
      <c r="D152" s="723"/>
      <c r="E152" s="721"/>
      <c r="F152" s="689"/>
      <c r="G152" s="700"/>
      <c r="H152" s="123" t="s">
        <v>235</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78"/>
      <c r="AF152" s="680"/>
      <c r="AG152" s="696"/>
      <c r="AH152" s="674"/>
      <c r="AI152" s="668"/>
      <c r="AJ152" s="670"/>
      <c r="AK152" s="672"/>
      <c r="AL152" s="190"/>
      <c r="AM152" s="202"/>
      <c r="AN152" s="202"/>
      <c r="AO152" s="202"/>
      <c r="AP152" s="202"/>
      <c r="AQ152" s="202"/>
      <c r="AR152" s="190"/>
      <c r="AS152" s="190"/>
    </row>
    <row r="153" spans="1:45" ht="22.5" customHeight="1" x14ac:dyDescent="0.2">
      <c r="A153" s="680"/>
      <c r="B153" s="719"/>
      <c r="C153" s="721"/>
      <c r="D153" s="723"/>
      <c r="E153" s="721"/>
      <c r="F153" s="690" t="s">
        <v>237</v>
      </c>
      <c r="G153" s="701"/>
      <c r="H153" s="123" t="s">
        <v>233</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78"/>
      <c r="AF153" s="680"/>
      <c r="AG153" s="696"/>
      <c r="AH153" s="674"/>
      <c r="AI153" s="668"/>
      <c r="AJ153" s="670"/>
      <c r="AK153" s="672"/>
      <c r="AL153" s="190"/>
      <c r="AM153" s="202"/>
      <c r="AN153" s="202"/>
      <c r="AO153" s="202"/>
      <c r="AP153" s="202"/>
      <c r="AQ153" s="202"/>
      <c r="AR153" s="190"/>
      <c r="AS153" s="190"/>
    </row>
    <row r="154" spans="1:45" ht="22.5" customHeight="1" x14ac:dyDescent="0.2">
      <c r="A154" s="680"/>
      <c r="B154" s="719"/>
      <c r="C154" s="721"/>
      <c r="D154" s="723"/>
      <c r="E154" s="721"/>
      <c r="F154" s="688"/>
      <c r="G154" s="699"/>
      <c r="H154" s="123" t="s">
        <v>234</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78"/>
      <c r="AF154" s="680"/>
      <c r="AG154" s="696"/>
      <c r="AH154" s="674"/>
      <c r="AI154" s="668"/>
      <c r="AJ154" s="670"/>
      <c r="AK154" s="672"/>
      <c r="AL154" s="190"/>
      <c r="AM154" s="202"/>
      <c r="AN154" s="202"/>
      <c r="AO154" s="202"/>
      <c r="AP154" s="202"/>
      <c r="AQ154" s="202"/>
      <c r="AR154" s="190"/>
      <c r="AS154" s="190"/>
    </row>
    <row r="155" spans="1:45" ht="22.5" customHeight="1" x14ac:dyDescent="0.2">
      <c r="A155" s="680"/>
      <c r="B155" s="719"/>
      <c r="C155" s="721"/>
      <c r="D155" s="723"/>
      <c r="E155" s="721"/>
      <c r="F155" s="689"/>
      <c r="G155" s="700"/>
      <c r="H155" s="123" t="s">
        <v>235</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78"/>
      <c r="AF155" s="680"/>
      <c r="AG155" s="696"/>
      <c r="AH155" s="674"/>
      <c r="AI155" s="668"/>
      <c r="AJ155" s="670"/>
      <c r="AK155" s="672"/>
      <c r="AL155" s="190"/>
      <c r="AM155" s="202"/>
      <c r="AN155" s="202"/>
      <c r="AO155" s="202"/>
      <c r="AP155" s="202"/>
      <c r="AQ155" s="202"/>
      <c r="AR155" s="190"/>
      <c r="AS155" s="190"/>
    </row>
    <row r="156" spans="1:45" ht="22.5" customHeight="1" x14ac:dyDescent="0.2">
      <c r="A156" s="680"/>
      <c r="B156" s="719"/>
      <c r="C156" s="721"/>
      <c r="D156" s="723"/>
      <c r="E156" s="721"/>
      <c r="F156" s="690" t="s">
        <v>238</v>
      </c>
      <c r="G156" s="701"/>
      <c r="H156" s="123" t="s">
        <v>233</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78"/>
      <c r="AF156" s="680"/>
      <c r="AG156" s="696"/>
      <c r="AH156" s="674"/>
      <c r="AI156" s="668"/>
      <c r="AJ156" s="670"/>
      <c r="AK156" s="672"/>
      <c r="AL156" s="190"/>
      <c r="AM156" s="202"/>
      <c r="AN156" s="202"/>
      <c r="AO156" s="202"/>
      <c r="AP156" s="202"/>
      <c r="AQ156" s="202"/>
      <c r="AR156" s="190"/>
      <c r="AS156" s="190"/>
    </row>
    <row r="157" spans="1:45" ht="22.5" customHeight="1" x14ac:dyDescent="0.2">
      <c r="A157" s="680"/>
      <c r="B157" s="719"/>
      <c r="C157" s="721"/>
      <c r="D157" s="723"/>
      <c r="E157" s="721"/>
      <c r="F157" s="688"/>
      <c r="G157" s="699"/>
      <c r="H157" s="123" t="s">
        <v>234</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78"/>
      <c r="AF157" s="680"/>
      <c r="AG157" s="696"/>
      <c r="AH157" s="674"/>
      <c r="AI157" s="668"/>
      <c r="AJ157" s="670"/>
      <c r="AK157" s="672"/>
      <c r="AL157" s="190"/>
      <c r="AM157" s="202"/>
      <c r="AN157" s="202"/>
      <c r="AO157" s="202"/>
      <c r="AP157" s="202"/>
      <c r="AQ157" s="202"/>
      <c r="AR157" s="190"/>
      <c r="AS157" s="190"/>
    </row>
    <row r="158" spans="1:45" ht="22.5" customHeight="1" x14ac:dyDescent="0.2">
      <c r="A158" s="680"/>
      <c r="B158" s="719"/>
      <c r="C158" s="721"/>
      <c r="D158" s="723"/>
      <c r="E158" s="721"/>
      <c r="F158" s="689"/>
      <c r="G158" s="700"/>
      <c r="H158" s="123" t="s">
        <v>235</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78"/>
      <c r="AF158" s="680"/>
      <c r="AG158" s="696"/>
      <c r="AH158" s="674"/>
      <c r="AI158" s="668"/>
      <c r="AJ158" s="670"/>
      <c r="AK158" s="672"/>
      <c r="AL158" s="190"/>
      <c r="AM158" s="202"/>
      <c r="AN158" s="202"/>
      <c r="AO158" s="202"/>
      <c r="AP158" s="202"/>
      <c r="AQ158" s="202"/>
      <c r="AR158" s="190"/>
      <c r="AS158" s="190"/>
    </row>
    <row r="159" spans="1:45" ht="22.5" customHeight="1" x14ac:dyDescent="0.2">
      <c r="A159" s="680"/>
      <c r="B159" s="719"/>
      <c r="C159" s="721"/>
      <c r="D159" s="723"/>
      <c r="E159" s="721"/>
      <c r="F159" s="690" t="s">
        <v>239</v>
      </c>
      <c r="G159" s="701"/>
      <c r="H159" s="123" t="s">
        <v>233</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78"/>
      <c r="AF159" s="680"/>
      <c r="AG159" s="696"/>
      <c r="AH159" s="674"/>
      <c r="AI159" s="668"/>
      <c r="AJ159" s="670"/>
      <c r="AK159" s="672"/>
      <c r="AL159" s="190"/>
      <c r="AM159" s="202"/>
      <c r="AN159" s="202"/>
      <c r="AO159" s="202"/>
      <c r="AP159" s="202"/>
      <c r="AQ159" s="202"/>
      <c r="AR159" s="190"/>
      <c r="AS159" s="190"/>
    </row>
    <row r="160" spans="1:45" ht="22.5" customHeight="1" x14ac:dyDescent="0.2">
      <c r="A160" s="680"/>
      <c r="B160" s="719"/>
      <c r="C160" s="721"/>
      <c r="D160" s="723"/>
      <c r="E160" s="721"/>
      <c r="F160" s="688"/>
      <c r="G160" s="699"/>
      <c r="H160" s="123" t="s">
        <v>234</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78"/>
      <c r="AF160" s="680"/>
      <c r="AG160" s="696"/>
      <c r="AH160" s="674"/>
      <c r="AI160" s="668"/>
      <c r="AJ160" s="670"/>
      <c r="AK160" s="672"/>
      <c r="AL160" s="190"/>
      <c r="AM160" s="202"/>
      <c r="AN160" s="202"/>
      <c r="AO160" s="202"/>
      <c r="AP160" s="202"/>
      <c r="AQ160" s="202"/>
      <c r="AR160" s="190"/>
      <c r="AS160" s="190"/>
    </row>
    <row r="161" spans="1:45" ht="22.5" customHeight="1" thickBot="1" x14ac:dyDescent="0.25">
      <c r="A161" s="681"/>
      <c r="B161" s="720"/>
      <c r="C161" s="722"/>
      <c r="D161" s="724"/>
      <c r="E161" s="722"/>
      <c r="F161" s="727"/>
      <c r="G161" s="728"/>
      <c r="H161" s="125" t="s">
        <v>235</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79"/>
      <c r="AF161" s="681"/>
      <c r="AG161" s="697"/>
      <c r="AH161" s="675"/>
      <c r="AI161" s="669"/>
      <c r="AJ161" s="671"/>
      <c r="AK161" s="673"/>
      <c r="AL161" s="190"/>
      <c r="AM161" s="202"/>
      <c r="AN161" s="202"/>
      <c r="AO161" s="202"/>
      <c r="AP161" s="202"/>
      <c r="AQ161" s="202"/>
      <c r="AR161" s="190"/>
      <c r="AS161" s="190"/>
    </row>
    <row r="162" spans="1:45" ht="22.5" customHeight="1" x14ac:dyDescent="0.2">
      <c r="A162" s="680" t="str">
        <f>'1 Contexto e Identificación'!$A$21</f>
        <v>R11</v>
      </c>
      <c r="B162" s="719" t="str">
        <f>+'1 Contexto e Identificación'!$E$21</f>
        <v xml:space="preserve">  </v>
      </c>
      <c r="C162" s="721" t="str">
        <f>+'4 Mapa Calor Inherente'!$C$22</f>
        <v/>
      </c>
      <c r="D162" s="723" t="str">
        <f>+'4 Mapa Calor Inherente'!$D$22</f>
        <v/>
      </c>
      <c r="E162" s="721" t="str">
        <f>+'4 Mapa Calor Inherente'!$E$22</f>
        <v/>
      </c>
      <c r="F162" s="688" t="s">
        <v>232</v>
      </c>
      <c r="G162" s="699"/>
      <c r="H162" s="121" t="s">
        <v>233</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78" t="str">
        <f>+IF(AC162="","",AVERAGE(AC162:AC176))</f>
        <v/>
      </c>
      <c r="AF162" s="680" t="str" cm="1">
        <f t="array" ref="AF162">+_xlfn.IFS(AE162="","",AE162='12 Formulas'!$BR$2,'12 Formulas'!$BQ$2,AE162&gt;='12 Formulas'!$BS$3,'12 Formulas'!$BQ$3,AE162&gt;='12 Formulas'!$BS$4,'12 Formulas'!$BQ$4)</f>
        <v/>
      </c>
      <c r="AG162" s="696" t="str">
        <f>+IF(AF162="","",'12 Formulas'!$BU$2)</f>
        <v/>
      </c>
      <c r="AH162" s="674" t="str" cm="1">
        <f t="array" ref="AH162">+_xlfn.IFS(AG162="","",AG162='12 Formulas'!$BX$4,'12 Formulas'!$BY$4,AND(AF162='12 Formulas'!$BW$3,AG162='12 Formulas'!$BX$3),'12 Formulas'!$BY$3,AND(AF162='12 Formulas'!$BW$5,AG162='12 Formulas'!$BX$5),'12 Formulas'!$BY$5,AND(AF162='12 Formulas'!$BW$7,AG162='12 Formulas'!$BX$7),'12 Formulas'!$BY$7)</f>
        <v/>
      </c>
      <c r="AI162" s="668"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0" t="str">
        <f>+IF(D162="","",D162)</f>
        <v/>
      </c>
      <c r="AK162" s="672"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80"/>
      <c r="B163" s="719"/>
      <c r="C163" s="721"/>
      <c r="D163" s="723"/>
      <c r="E163" s="721"/>
      <c r="F163" s="688"/>
      <c r="G163" s="699"/>
      <c r="H163" s="123" t="s">
        <v>234</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78"/>
      <c r="AF163" s="680"/>
      <c r="AG163" s="696"/>
      <c r="AH163" s="674"/>
      <c r="AI163" s="668"/>
      <c r="AJ163" s="670"/>
      <c r="AK163" s="672"/>
      <c r="AL163" s="190"/>
      <c r="AM163" s="202"/>
      <c r="AN163" s="202"/>
      <c r="AO163" s="202"/>
      <c r="AP163" s="202"/>
      <c r="AQ163" s="202"/>
      <c r="AR163" s="190"/>
      <c r="AS163" s="190"/>
    </row>
    <row r="164" spans="1:45" ht="22.5" customHeight="1" x14ac:dyDescent="0.2">
      <c r="A164" s="680"/>
      <c r="B164" s="719"/>
      <c r="C164" s="721"/>
      <c r="D164" s="723"/>
      <c r="E164" s="721"/>
      <c r="F164" s="689"/>
      <c r="G164" s="700"/>
      <c r="H164" s="123" t="s">
        <v>235</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78"/>
      <c r="AF164" s="680"/>
      <c r="AG164" s="696"/>
      <c r="AH164" s="674"/>
      <c r="AI164" s="668"/>
      <c r="AJ164" s="670"/>
      <c r="AK164" s="672"/>
      <c r="AL164" s="190"/>
      <c r="AM164" s="202"/>
      <c r="AN164" s="202"/>
      <c r="AO164" s="202"/>
      <c r="AP164" s="202"/>
      <c r="AQ164" s="202"/>
      <c r="AR164" s="190"/>
      <c r="AS164" s="190"/>
    </row>
    <row r="165" spans="1:45" ht="22.5" customHeight="1" x14ac:dyDescent="0.2">
      <c r="A165" s="680"/>
      <c r="B165" s="719"/>
      <c r="C165" s="721"/>
      <c r="D165" s="723"/>
      <c r="E165" s="721"/>
      <c r="F165" s="690" t="s">
        <v>236</v>
      </c>
      <c r="G165" s="701"/>
      <c r="H165" s="123" t="s">
        <v>233</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78"/>
      <c r="AF165" s="680"/>
      <c r="AG165" s="696"/>
      <c r="AH165" s="674"/>
      <c r="AI165" s="668"/>
      <c r="AJ165" s="670"/>
      <c r="AK165" s="672"/>
      <c r="AL165" s="190"/>
      <c r="AM165" s="202"/>
      <c r="AN165" s="202"/>
      <c r="AO165" s="202"/>
      <c r="AP165" s="202"/>
      <c r="AQ165" s="202"/>
      <c r="AR165" s="190"/>
      <c r="AS165" s="190"/>
    </row>
    <row r="166" spans="1:45" ht="22.5" customHeight="1" x14ac:dyDescent="0.2">
      <c r="A166" s="680"/>
      <c r="B166" s="719"/>
      <c r="C166" s="721"/>
      <c r="D166" s="723"/>
      <c r="E166" s="721"/>
      <c r="F166" s="688"/>
      <c r="G166" s="699"/>
      <c r="H166" s="123" t="s">
        <v>234</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78"/>
      <c r="AF166" s="680"/>
      <c r="AG166" s="696"/>
      <c r="AH166" s="674"/>
      <c r="AI166" s="668"/>
      <c r="AJ166" s="670"/>
      <c r="AK166" s="672"/>
      <c r="AL166" s="190"/>
      <c r="AM166" s="202"/>
      <c r="AN166" s="202"/>
      <c r="AO166" s="202"/>
      <c r="AP166" s="202"/>
      <c r="AQ166" s="202"/>
      <c r="AR166" s="190"/>
      <c r="AS166" s="190"/>
    </row>
    <row r="167" spans="1:45" ht="22.5" customHeight="1" x14ac:dyDescent="0.2">
      <c r="A167" s="680"/>
      <c r="B167" s="719"/>
      <c r="C167" s="721"/>
      <c r="D167" s="723"/>
      <c r="E167" s="721"/>
      <c r="F167" s="689"/>
      <c r="G167" s="700"/>
      <c r="H167" s="123" t="s">
        <v>235</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78"/>
      <c r="AF167" s="680"/>
      <c r="AG167" s="696"/>
      <c r="AH167" s="674"/>
      <c r="AI167" s="668"/>
      <c r="AJ167" s="670"/>
      <c r="AK167" s="672"/>
      <c r="AL167" s="190"/>
      <c r="AM167" s="202"/>
      <c r="AN167" s="202"/>
      <c r="AO167" s="202"/>
      <c r="AP167" s="202"/>
      <c r="AQ167" s="202"/>
      <c r="AR167" s="190"/>
      <c r="AS167" s="190"/>
    </row>
    <row r="168" spans="1:45" ht="22.5" customHeight="1" x14ac:dyDescent="0.2">
      <c r="A168" s="680"/>
      <c r="B168" s="719"/>
      <c r="C168" s="721"/>
      <c r="D168" s="723"/>
      <c r="E168" s="721"/>
      <c r="F168" s="690" t="s">
        <v>237</v>
      </c>
      <c r="G168" s="701"/>
      <c r="H168" s="123" t="s">
        <v>233</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78"/>
      <c r="AF168" s="680"/>
      <c r="AG168" s="696"/>
      <c r="AH168" s="674"/>
      <c r="AI168" s="668"/>
      <c r="AJ168" s="670"/>
      <c r="AK168" s="672"/>
      <c r="AL168" s="190"/>
      <c r="AM168" s="202"/>
      <c r="AN168" s="202"/>
      <c r="AO168" s="202"/>
      <c r="AP168" s="202"/>
      <c r="AQ168" s="202"/>
      <c r="AR168" s="190"/>
      <c r="AS168" s="190"/>
    </row>
    <row r="169" spans="1:45" ht="22.5" customHeight="1" x14ac:dyDescent="0.2">
      <c r="A169" s="680"/>
      <c r="B169" s="719"/>
      <c r="C169" s="721"/>
      <c r="D169" s="723"/>
      <c r="E169" s="721"/>
      <c r="F169" s="688"/>
      <c r="G169" s="699"/>
      <c r="H169" s="123" t="s">
        <v>234</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78"/>
      <c r="AF169" s="680"/>
      <c r="AG169" s="696"/>
      <c r="AH169" s="674"/>
      <c r="AI169" s="668"/>
      <c r="AJ169" s="670"/>
      <c r="AK169" s="672"/>
      <c r="AL169" s="190"/>
      <c r="AM169" s="202"/>
      <c r="AN169" s="202"/>
      <c r="AO169" s="202"/>
      <c r="AP169" s="202"/>
      <c r="AQ169" s="202"/>
      <c r="AR169" s="190"/>
      <c r="AS169" s="190"/>
    </row>
    <row r="170" spans="1:45" ht="22.5" customHeight="1" x14ac:dyDescent="0.2">
      <c r="A170" s="680"/>
      <c r="B170" s="719"/>
      <c r="C170" s="721"/>
      <c r="D170" s="723"/>
      <c r="E170" s="721"/>
      <c r="F170" s="689"/>
      <c r="G170" s="700"/>
      <c r="H170" s="123" t="s">
        <v>235</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78"/>
      <c r="AF170" s="680"/>
      <c r="AG170" s="696"/>
      <c r="AH170" s="674"/>
      <c r="AI170" s="668"/>
      <c r="AJ170" s="670"/>
      <c r="AK170" s="672"/>
      <c r="AL170" s="190"/>
      <c r="AM170" s="202"/>
      <c r="AN170" s="202"/>
      <c r="AO170" s="202"/>
      <c r="AP170" s="202"/>
      <c r="AQ170" s="202"/>
      <c r="AR170" s="190"/>
      <c r="AS170" s="190"/>
    </row>
    <row r="171" spans="1:45" ht="22.5" customHeight="1" x14ac:dyDescent="0.2">
      <c r="A171" s="680"/>
      <c r="B171" s="719"/>
      <c r="C171" s="721"/>
      <c r="D171" s="723"/>
      <c r="E171" s="721"/>
      <c r="F171" s="690" t="s">
        <v>238</v>
      </c>
      <c r="G171" s="701"/>
      <c r="H171" s="123" t="s">
        <v>233</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78"/>
      <c r="AF171" s="680"/>
      <c r="AG171" s="696"/>
      <c r="AH171" s="674"/>
      <c r="AI171" s="668"/>
      <c r="AJ171" s="670"/>
      <c r="AK171" s="672"/>
      <c r="AL171" s="190"/>
      <c r="AM171" s="202"/>
      <c r="AN171" s="202"/>
      <c r="AO171" s="202"/>
      <c r="AP171" s="202"/>
      <c r="AQ171" s="202"/>
      <c r="AR171" s="190"/>
      <c r="AS171" s="190"/>
    </row>
    <row r="172" spans="1:45" ht="22.5" customHeight="1" x14ac:dyDescent="0.2">
      <c r="A172" s="680"/>
      <c r="B172" s="719"/>
      <c r="C172" s="721"/>
      <c r="D172" s="723"/>
      <c r="E172" s="721"/>
      <c r="F172" s="688"/>
      <c r="G172" s="699"/>
      <c r="H172" s="123" t="s">
        <v>234</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78"/>
      <c r="AF172" s="680"/>
      <c r="AG172" s="696"/>
      <c r="AH172" s="674"/>
      <c r="AI172" s="668"/>
      <c r="AJ172" s="670"/>
      <c r="AK172" s="672"/>
      <c r="AL172" s="190"/>
      <c r="AM172" s="202"/>
      <c r="AN172" s="202"/>
      <c r="AO172" s="202"/>
      <c r="AP172" s="202"/>
      <c r="AQ172" s="202"/>
      <c r="AR172" s="190"/>
      <c r="AS172" s="190"/>
    </row>
    <row r="173" spans="1:45" ht="22.5" customHeight="1" x14ac:dyDescent="0.2">
      <c r="A173" s="680"/>
      <c r="B173" s="719"/>
      <c r="C173" s="721"/>
      <c r="D173" s="723"/>
      <c r="E173" s="721"/>
      <c r="F173" s="689"/>
      <c r="G173" s="700"/>
      <c r="H173" s="123" t="s">
        <v>235</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78"/>
      <c r="AF173" s="680"/>
      <c r="AG173" s="696"/>
      <c r="AH173" s="674"/>
      <c r="AI173" s="668"/>
      <c r="AJ173" s="670"/>
      <c r="AK173" s="672"/>
      <c r="AL173" s="190"/>
      <c r="AM173" s="202"/>
      <c r="AN173" s="202"/>
      <c r="AO173" s="202"/>
      <c r="AP173" s="202"/>
      <c r="AQ173" s="202"/>
      <c r="AR173" s="190"/>
      <c r="AS173" s="190"/>
    </row>
    <row r="174" spans="1:45" ht="22.5" customHeight="1" x14ac:dyDescent="0.2">
      <c r="A174" s="680"/>
      <c r="B174" s="719"/>
      <c r="C174" s="721"/>
      <c r="D174" s="723"/>
      <c r="E174" s="721"/>
      <c r="F174" s="690" t="s">
        <v>239</v>
      </c>
      <c r="G174" s="701"/>
      <c r="H174" s="123" t="s">
        <v>233</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78"/>
      <c r="AF174" s="680"/>
      <c r="AG174" s="696"/>
      <c r="AH174" s="674"/>
      <c r="AI174" s="668"/>
      <c r="AJ174" s="670"/>
      <c r="AK174" s="672"/>
      <c r="AL174" s="190"/>
      <c r="AM174" s="202"/>
      <c r="AN174" s="202"/>
      <c r="AO174" s="202"/>
      <c r="AP174" s="202"/>
      <c r="AQ174" s="202"/>
      <c r="AR174" s="190"/>
      <c r="AS174" s="190"/>
    </row>
    <row r="175" spans="1:45" ht="22.5" customHeight="1" x14ac:dyDescent="0.2">
      <c r="A175" s="680"/>
      <c r="B175" s="719"/>
      <c r="C175" s="721"/>
      <c r="D175" s="723"/>
      <c r="E175" s="721"/>
      <c r="F175" s="688"/>
      <c r="G175" s="699"/>
      <c r="H175" s="123" t="s">
        <v>234</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78"/>
      <c r="AF175" s="680"/>
      <c r="AG175" s="696"/>
      <c r="AH175" s="674"/>
      <c r="AI175" s="668"/>
      <c r="AJ175" s="670"/>
      <c r="AK175" s="672"/>
      <c r="AL175" s="190"/>
      <c r="AM175" s="202"/>
      <c r="AN175" s="202"/>
      <c r="AO175" s="202"/>
      <c r="AP175" s="202"/>
      <c r="AQ175" s="202"/>
      <c r="AR175" s="190"/>
      <c r="AS175" s="190"/>
    </row>
    <row r="176" spans="1:45" ht="22.5" customHeight="1" thickBot="1" x14ac:dyDescent="0.25">
      <c r="A176" s="681"/>
      <c r="B176" s="720"/>
      <c r="C176" s="722"/>
      <c r="D176" s="724"/>
      <c r="E176" s="722"/>
      <c r="F176" s="727"/>
      <c r="G176" s="728"/>
      <c r="H176" s="125" t="s">
        <v>235</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79"/>
      <c r="AF176" s="681"/>
      <c r="AG176" s="697"/>
      <c r="AH176" s="675"/>
      <c r="AI176" s="669"/>
      <c r="AJ176" s="671"/>
      <c r="AK176" s="673"/>
      <c r="AL176" s="190"/>
      <c r="AM176" s="202"/>
      <c r="AN176" s="202"/>
      <c r="AO176" s="202"/>
      <c r="AP176" s="202"/>
      <c r="AQ176" s="202"/>
      <c r="AR176" s="190"/>
      <c r="AS176" s="190"/>
    </row>
    <row r="177" spans="1:45" ht="22.5" customHeight="1" x14ac:dyDescent="0.2">
      <c r="A177" s="680" t="str">
        <f>'1 Contexto e Identificación'!$A$22</f>
        <v>R12</v>
      </c>
      <c r="B177" s="719" t="str">
        <f>+'1 Contexto e Identificación'!$E$22</f>
        <v xml:space="preserve">  </v>
      </c>
      <c r="C177" s="721" t="str">
        <f>+'4 Mapa Calor Inherente'!$C$23</f>
        <v/>
      </c>
      <c r="D177" s="723" t="str">
        <f>+'4 Mapa Calor Inherente'!$D$23</f>
        <v/>
      </c>
      <c r="E177" s="721" t="str">
        <f>+'4 Mapa Calor Inherente'!$E$23</f>
        <v/>
      </c>
      <c r="F177" s="688" t="s">
        <v>232</v>
      </c>
      <c r="G177" s="699"/>
      <c r="H177" s="121" t="s">
        <v>233</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78" t="str">
        <f>+IF(AC177="","",AVERAGE(AC177:AC191))</f>
        <v/>
      </c>
      <c r="AF177" s="680" t="str" cm="1">
        <f t="array" ref="AF177">+_xlfn.IFS(AE177="","",AE177='12 Formulas'!$BR$2,'12 Formulas'!$BQ$2,AE177&gt;='12 Formulas'!$BS$3,'12 Formulas'!$BQ$3,AE177&gt;='12 Formulas'!$BS$4,'12 Formulas'!$BQ$4)</f>
        <v/>
      </c>
      <c r="AG177" s="696" t="str">
        <f>+IF(AF177="","",'12 Formulas'!$BU$2)</f>
        <v/>
      </c>
      <c r="AH177" s="674" t="str" cm="1">
        <f t="array" ref="AH177">+_xlfn.IFS(AG177="","",AG177='12 Formulas'!$BX$4,'12 Formulas'!$BY$4,AND(AF177='12 Formulas'!$BW$3,AG177='12 Formulas'!$BX$3),'12 Formulas'!$BY$3,AND(AF177='12 Formulas'!$BW$5,AG177='12 Formulas'!$BX$5),'12 Formulas'!$BY$5,AND(AF177='12 Formulas'!$BW$7,AG177='12 Formulas'!$BX$7),'12 Formulas'!$BY$7)</f>
        <v/>
      </c>
      <c r="AI177" s="668"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0" t="str">
        <f>+IF(D177="","",D177)</f>
        <v/>
      </c>
      <c r="AK177" s="672"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80"/>
      <c r="B178" s="719"/>
      <c r="C178" s="721"/>
      <c r="D178" s="723"/>
      <c r="E178" s="721"/>
      <c r="F178" s="688"/>
      <c r="G178" s="699"/>
      <c r="H178" s="123" t="s">
        <v>234</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78"/>
      <c r="AF178" s="680"/>
      <c r="AG178" s="696"/>
      <c r="AH178" s="674"/>
      <c r="AI178" s="668"/>
      <c r="AJ178" s="670"/>
      <c r="AK178" s="672"/>
      <c r="AL178" s="190"/>
      <c r="AM178" s="202"/>
      <c r="AN178" s="202"/>
      <c r="AO178" s="202"/>
      <c r="AP178" s="202"/>
      <c r="AQ178" s="202"/>
      <c r="AR178" s="190"/>
      <c r="AS178" s="190"/>
    </row>
    <row r="179" spans="1:45" ht="22.5" customHeight="1" x14ac:dyDescent="0.2">
      <c r="A179" s="680"/>
      <c r="B179" s="719"/>
      <c r="C179" s="721"/>
      <c r="D179" s="723"/>
      <c r="E179" s="721"/>
      <c r="F179" s="689"/>
      <c r="G179" s="700"/>
      <c r="H179" s="123" t="s">
        <v>235</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78"/>
      <c r="AF179" s="680"/>
      <c r="AG179" s="696"/>
      <c r="AH179" s="674"/>
      <c r="AI179" s="668"/>
      <c r="AJ179" s="670"/>
      <c r="AK179" s="672"/>
      <c r="AL179" s="190"/>
      <c r="AM179" s="202"/>
      <c r="AN179" s="202"/>
      <c r="AO179" s="202"/>
      <c r="AP179" s="202"/>
      <c r="AQ179" s="202"/>
      <c r="AR179" s="190"/>
      <c r="AS179" s="190"/>
    </row>
    <row r="180" spans="1:45" ht="22.5" customHeight="1" x14ac:dyDescent="0.2">
      <c r="A180" s="680"/>
      <c r="B180" s="719"/>
      <c r="C180" s="721"/>
      <c r="D180" s="723"/>
      <c r="E180" s="721"/>
      <c r="F180" s="690" t="s">
        <v>236</v>
      </c>
      <c r="G180" s="701"/>
      <c r="H180" s="123" t="s">
        <v>233</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78"/>
      <c r="AF180" s="680"/>
      <c r="AG180" s="696"/>
      <c r="AH180" s="674"/>
      <c r="AI180" s="668"/>
      <c r="AJ180" s="670"/>
      <c r="AK180" s="672"/>
      <c r="AL180" s="190"/>
      <c r="AM180" s="202"/>
      <c r="AN180" s="202"/>
      <c r="AO180" s="202"/>
      <c r="AP180" s="202"/>
      <c r="AQ180" s="202"/>
      <c r="AR180" s="190"/>
      <c r="AS180" s="190"/>
    </row>
    <row r="181" spans="1:45" ht="22.5" customHeight="1" x14ac:dyDescent="0.2">
      <c r="A181" s="680"/>
      <c r="B181" s="719"/>
      <c r="C181" s="721"/>
      <c r="D181" s="723"/>
      <c r="E181" s="721"/>
      <c r="F181" s="688"/>
      <c r="G181" s="699"/>
      <c r="H181" s="123" t="s">
        <v>234</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78"/>
      <c r="AF181" s="680"/>
      <c r="AG181" s="696"/>
      <c r="AH181" s="674"/>
      <c r="AI181" s="668"/>
      <c r="AJ181" s="670"/>
      <c r="AK181" s="672"/>
      <c r="AL181" s="190"/>
      <c r="AM181" s="202"/>
      <c r="AN181" s="202"/>
      <c r="AO181" s="202"/>
      <c r="AP181" s="202"/>
      <c r="AQ181" s="202"/>
      <c r="AR181" s="190"/>
      <c r="AS181" s="190"/>
    </row>
    <row r="182" spans="1:45" ht="22.5" customHeight="1" x14ac:dyDescent="0.2">
      <c r="A182" s="680"/>
      <c r="B182" s="719"/>
      <c r="C182" s="721"/>
      <c r="D182" s="723"/>
      <c r="E182" s="721"/>
      <c r="F182" s="689"/>
      <c r="G182" s="700"/>
      <c r="H182" s="123" t="s">
        <v>235</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78"/>
      <c r="AF182" s="680"/>
      <c r="AG182" s="696"/>
      <c r="AH182" s="674"/>
      <c r="AI182" s="668"/>
      <c r="AJ182" s="670"/>
      <c r="AK182" s="672"/>
      <c r="AL182" s="190"/>
      <c r="AM182" s="202"/>
      <c r="AN182" s="202"/>
      <c r="AO182" s="202"/>
      <c r="AP182" s="202"/>
      <c r="AQ182" s="202"/>
      <c r="AR182" s="190"/>
      <c r="AS182" s="190"/>
    </row>
    <row r="183" spans="1:45" ht="22.5" customHeight="1" x14ac:dyDescent="0.2">
      <c r="A183" s="680"/>
      <c r="B183" s="719"/>
      <c r="C183" s="721"/>
      <c r="D183" s="723"/>
      <c r="E183" s="721"/>
      <c r="F183" s="690" t="s">
        <v>237</v>
      </c>
      <c r="G183" s="701"/>
      <c r="H183" s="123" t="s">
        <v>233</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78"/>
      <c r="AF183" s="680"/>
      <c r="AG183" s="696"/>
      <c r="AH183" s="674"/>
      <c r="AI183" s="668"/>
      <c r="AJ183" s="670"/>
      <c r="AK183" s="672"/>
      <c r="AL183" s="190"/>
      <c r="AM183" s="202"/>
      <c r="AN183" s="202"/>
      <c r="AO183" s="202"/>
      <c r="AP183" s="202"/>
      <c r="AQ183" s="202"/>
      <c r="AR183" s="190"/>
      <c r="AS183" s="190"/>
    </row>
    <row r="184" spans="1:45" ht="22.5" customHeight="1" x14ac:dyDescent="0.2">
      <c r="A184" s="680"/>
      <c r="B184" s="719"/>
      <c r="C184" s="721"/>
      <c r="D184" s="723"/>
      <c r="E184" s="721"/>
      <c r="F184" s="688"/>
      <c r="G184" s="699"/>
      <c r="H184" s="123" t="s">
        <v>234</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78"/>
      <c r="AF184" s="680"/>
      <c r="AG184" s="696"/>
      <c r="AH184" s="674"/>
      <c r="AI184" s="668"/>
      <c r="AJ184" s="670"/>
      <c r="AK184" s="672"/>
      <c r="AL184" s="190"/>
      <c r="AM184" s="202"/>
      <c r="AN184" s="202"/>
      <c r="AO184" s="202"/>
      <c r="AP184" s="202"/>
      <c r="AQ184" s="202"/>
      <c r="AR184" s="190"/>
      <c r="AS184" s="190"/>
    </row>
    <row r="185" spans="1:45" ht="22.5" customHeight="1" x14ac:dyDescent="0.2">
      <c r="A185" s="680"/>
      <c r="B185" s="719"/>
      <c r="C185" s="721"/>
      <c r="D185" s="723"/>
      <c r="E185" s="721"/>
      <c r="F185" s="689"/>
      <c r="G185" s="700"/>
      <c r="H185" s="123" t="s">
        <v>235</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78"/>
      <c r="AF185" s="680"/>
      <c r="AG185" s="696"/>
      <c r="AH185" s="674"/>
      <c r="AI185" s="668"/>
      <c r="AJ185" s="670"/>
      <c r="AK185" s="672"/>
      <c r="AL185" s="190"/>
      <c r="AM185" s="202"/>
      <c r="AN185" s="202"/>
      <c r="AO185" s="202"/>
      <c r="AP185" s="202"/>
      <c r="AQ185" s="202"/>
      <c r="AR185" s="190"/>
      <c r="AS185" s="190"/>
    </row>
    <row r="186" spans="1:45" ht="22.5" customHeight="1" x14ac:dyDescent="0.2">
      <c r="A186" s="680"/>
      <c r="B186" s="719"/>
      <c r="C186" s="721"/>
      <c r="D186" s="723"/>
      <c r="E186" s="721"/>
      <c r="F186" s="690" t="s">
        <v>238</v>
      </c>
      <c r="G186" s="701"/>
      <c r="H186" s="123" t="s">
        <v>233</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78"/>
      <c r="AF186" s="680"/>
      <c r="AG186" s="696"/>
      <c r="AH186" s="674"/>
      <c r="AI186" s="668"/>
      <c r="AJ186" s="670"/>
      <c r="AK186" s="672"/>
      <c r="AL186" s="190"/>
      <c r="AM186" s="202"/>
      <c r="AN186" s="202"/>
      <c r="AO186" s="202"/>
      <c r="AP186" s="202"/>
      <c r="AQ186" s="202"/>
      <c r="AR186" s="190"/>
      <c r="AS186" s="190"/>
    </row>
    <row r="187" spans="1:45" ht="22.5" customHeight="1" x14ac:dyDescent="0.2">
      <c r="A187" s="680"/>
      <c r="B187" s="719"/>
      <c r="C187" s="721"/>
      <c r="D187" s="723"/>
      <c r="E187" s="721"/>
      <c r="F187" s="688"/>
      <c r="G187" s="699"/>
      <c r="H187" s="123" t="s">
        <v>234</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78"/>
      <c r="AF187" s="680"/>
      <c r="AG187" s="696"/>
      <c r="AH187" s="674"/>
      <c r="AI187" s="668"/>
      <c r="AJ187" s="670"/>
      <c r="AK187" s="672"/>
      <c r="AL187" s="190"/>
      <c r="AM187" s="202"/>
      <c r="AN187" s="202"/>
      <c r="AO187" s="202"/>
      <c r="AP187" s="202"/>
      <c r="AQ187" s="202"/>
      <c r="AR187" s="190"/>
      <c r="AS187" s="190"/>
    </row>
    <row r="188" spans="1:45" ht="22.5" customHeight="1" x14ac:dyDescent="0.2">
      <c r="A188" s="680"/>
      <c r="B188" s="719"/>
      <c r="C188" s="721"/>
      <c r="D188" s="723"/>
      <c r="E188" s="721"/>
      <c r="F188" s="689"/>
      <c r="G188" s="700"/>
      <c r="H188" s="123" t="s">
        <v>235</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78"/>
      <c r="AF188" s="680"/>
      <c r="AG188" s="696"/>
      <c r="AH188" s="674"/>
      <c r="AI188" s="668"/>
      <c r="AJ188" s="670"/>
      <c r="AK188" s="672"/>
      <c r="AL188" s="190"/>
      <c r="AM188" s="202"/>
      <c r="AN188" s="202"/>
      <c r="AO188" s="202"/>
      <c r="AP188" s="202"/>
      <c r="AQ188" s="202"/>
      <c r="AR188" s="190"/>
      <c r="AS188" s="190"/>
    </row>
    <row r="189" spans="1:45" ht="22.5" customHeight="1" x14ac:dyDescent="0.2">
      <c r="A189" s="680"/>
      <c r="B189" s="719"/>
      <c r="C189" s="721"/>
      <c r="D189" s="723"/>
      <c r="E189" s="721"/>
      <c r="F189" s="690" t="s">
        <v>239</v>
      </c>
      <c r="G189" s="701"/>
      <c r="H189" s="123" t="s">
        <v>233</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78"/>
      <c r="AF189" s="680"/>
      <c r="AG189" s="696"/>
      <c r="AH189" s="674"/>
      <c r="AI189" s="668"/>
      <c r="AJ189" s="670"/>
      <c r="AK189" s="672"/>
      <c r="AL189" s="190"/>
      <c r="AM189" s="202"/>
      <c r="AN189" s="202"/>
      <c r="AO189" s="202"/>
      <c r="AP189" s="202"/>
      <c r="AQ189" s="202"/>
      <c r="AR189" s="190"/>
      <c r="AS189" s="190"/>
    </row>
    <row r="190" spans="1:45" ht="22.5" customHeight="1" x14ac:dyDescent="0.2">
      <c r="A190" s="680"/>
      <c r="B190" s="719"/>
      <c r="C190" s="721"/>
      <c r="D190" s="723"/>
      <c r="E190" s="721"/>
      <c r="F190" s="688"/>
      <c r="G190" s="699"/>
      <c r="H190" s="123" t="s">
        <v>234</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78"/>
      <c r="AF190" s="680"/>
      <c r="AG190" s="696"/>
      <c r="AH190" s="674"/>
      <c r="AI190" s="668"/>
      <c r="AJ190" s="670"/>
      <c r="AK190" s="672"/>
      <c r="AL190" s="190"/>
      <c r="AM190" s="202"/>
      <c r="AN190" s="202"/>
      <c r="AO190" s="202"/>
      <c r="AP190" s="202"/>
      <c r="AQ190" s="202"/>
      <c r="AR190" s="190"/>
      <c r="AS190" s="190"/>
    </row>
    <row r="191" spans="1:45" ht="22.5" customHeight="1" thickBot="1" x14ac:dyDescent="0.25">
      <c r="A191" s="681"/>
      <c r="B191" s="720"/>
      <c r="C191" s="722"/>
      <c r="D191" s="724"/>
      <c r="E191" s="722"/>
      <c r="F191" s="727"/>
      <c r="G191" s="728"/>
      <c r="H191" s="125" t="s">
        <v>235</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79"/>
      <c r="AF191" s="681"/>
      <c r="AG191" s="697"/>
      <c r="AH191" s="675"/>
      <c r="AI191" s="669"/>
      <c r="AJ191" s="671"/>
      <c r="AK191" s="673"/>
      <c r="AL191" s="190"/>
      <c r="AM191" s="202"/>
      <c r="AN191" s="202"/>
      <c r="AO191" s="202"/>
      <c r="AP191" s="202"/>
      <c r="AQ191" s="202"/>
      <c r="AR191" s="190"/>
      <c r="AS191" s="190"/>
    </row>
    <row r="192" spans="1:45" ht="22.5" customHeight="1" x14ac:dyDescent="0.2">
      <c r="A192" s="680" t="str">
        <f>'1 Contexto e Identificación'!$A$23</f>
        <v>R13</v>
      </c>
      <c r="B192" s="719" t="str">
        <f>+'1 Contexto e Identificación'!$E$23</f>
        <v xml:space="preserve">  </v>
      </c>
      <c r="C192" s="721" t="str">
        <f>+'4 Mapa Calor Inherente'!$C$24</f>
        <v/>
      </c>
      <c r="D192" s="723" t="str">
        <f>+'4 Mapa Calor Inherente'!$D$24</f>
        <v/>
      </c>
      <c r="E192" s="721" t="str">
        <f>+'4 Mapa Calor Inherente'!$E$24</f>
        <v/>
      </c>
      <c r="F192" s="688" t="s">
        <v>232</v>
      </c>
      <c r="G192" s="699"/>
      <c r="H192" s="121" t="s">
        <v>233</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78" t="str">
        <f>+IF(AC192="","",AVERAGE(AC192:AC206))</f>
        <v/>
      </c>
      <c r="AF192" s="680" t="str" cm="1">
        <f t="array" ref="AF192">+_xlfn.IFS(AE192="","",AE192='12 Formulas'!$BR$2,'12 Formulas'!$BQ$2,AE192&gt;='12 Formulas'!$BS$3,'12 Formulas'!$BQ$3,AE192&gt;='12 Formulas'!$BS$4,'12 Formulas'!$BQ$4)</f>
        <v/>
      </c>
      <c r="AG192" s="696" t="str">
        <f>+IF(AF192="","",'12 Formulas'!$BU$2)</f>
        <v/>
      </c>
      <c r="AH192" s="674" t="str" cm="1">
        <f t="array" ref="AH192">+_xlfn.IFS(AG192="","",AG192='12 Formulas'!$BX$4,'12 Formulas'!$BY$4,AND(AF192='12 Formulas'!$BW$3,AG192='12 Formulas'!$BX$3),'12 Formulas'!$BY$3,AND(AF192='12 Formulas'!$BW$5,AG192='12 Formulas'!$BX$5),'12 Formulas'!$BY$5,AND(AF192='12 Formulas'!$BW$7,AG192='12 Formulas'!$BX$7),'12 Formulas'!$BY$7)</f>
        <v/>
      </c>
      <c r="AI192" s="668"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0" t="str">
        <f>+IF(D192="","",D192)</f>
        <v/>
      </c>
      <c r="AK192" s="672"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80"/>
      <c r="B193" s="719"/>
      <c r="C193" s="721"/>
      <c r="D193" s="723"/>
      <c r="E193" s="721"/>
      <c r="F193" s="688"/>
      <c r="G193" s="699"/>
      <c r="H193" s="123" t="s">
        <v>234</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78"/>
      <c r="AF193" s="680"/>
      <c r="AG193" s="696"/>
      <c r="AH193" s="674"/>
      <c r="AI193" s="668"/>
      <c r="AJ193" s="670"/>
      <c r="AK193" s="672"/>
      <c r="AL193" s="190"/>
      <c r="AM193" s="202"/>
      <c r="AN193" s="202"/>
      <c r="AO193" s="202"/>
      <c r="AP193" s="202"/>
      <c r="AQ193" s="202"/>
      <c r="AR193" s="190"/>
      <c r="AS193" s="190"/>
    </row>
    <row r="194" spans="1:45" ht="22.5" customHeight="1" x14ac:dyDescent="0.2">
      <c r="A194" s="680"/>
      <c r="B194" s="719"/>
      <c r="C194" s="721"/>
      <c r="D194" s="723"/>
      <c r="E194" s="721"/>
      <c r="F194" s="689"/>
      <c r="G194" s="700"/>
      <c r="H194" s="123" t="s">
        <v>235</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78"/>
      <c r="AF194" s="680"/>
      <c r="AG194" s="696"/>
      <c r="AH194" s="674"/>
      <c r="AI194" s="668"/>
      <c r="AJ194" s="670"/>
      <c r="AK194" s="672"/>
      <c r="AL194" s="190"/>
      <c r="AM194" s="202"/>
      <c r="AN194" s="202"/>
      <c r="AO194" s="202"/>
      <c r="AP194" s="202"/>
      <c r="AQ194" s="202"/>
      <c r="AR194" s="190"/>
      <c r="AS194" s="190"/>
    </row>
    <row r="195" spans="1:45" ht="22.5" customHeight="1" x14ac:dyDescent="0.2">
      <c r="A195" s="680"/>
      <c r="B195" s="719"/>
      <c r="C195" s="721"/>
      <c r="D195" s="723"/>
      <c r="E195" s="721"/>
      <c r="F195" s="690" t="s">
        <v>236</v>
      </c>
      <c r="G195" s="701"/>
      <c r="H195" s="123" t="s">
        <v>233</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78"/>
      <c r="AF195" s="680"/>
      <c r="AG195" s="696"/>
      <c r="AH195" s="674"/>
      <c r="AI195" s="668"/>
      <c r="AJ195" s="670"/>
      <c r="AK195" s="672"/>
      <c r="AL195" s="190"/>
      <c r="AM195" s="202"/>
      <c r="AN195" s="202"/>
      <c r="AO195" s="202"/>
      <c r="AP195" s="202"/>
      <c r="AQ195" s="202"/>
      <c r="AR195" s="190"/>
      <c r="AS195" s="190"/>
    </row>
    <row r="196" spans="1:45" ht="22.5" customHeight="1" x14ac:dyDescent="0.2">
      <c r="A196" s="680"/>
      <c r="B196" s="719"/>
      <c r="C196" s="721"/>
      <c r="D196" s="723"/>
      <c r="E196" s="721"/>
      <c r="F196" s="688"/>
      <c r="G196" s="699"/>
      <c r="H196" s="123" t="s">
        <v>234</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78"/>
      <c r="AF196" s="680"/>
      <c r="AG196" s="696"/>
      <c r="AH196" s="674"/>
      <c r="AI196" s="668"/>
      <c r="AJ196" s="670"/>
      <c r="AK196" s="672"/>
      <c r="AL196" s="190"/>
      <c r="AM196" s="202"/>
      <c r="AN196" s="202"/>
      <c r="AO196" s="202"/>
      <c r="AP196" s="202"/>
      <c r="AQ196" s="202"/>
      <c r="AR196" s="190"/>
      <c r="AS196" s="190"/>
    </row>
    <row r="197" spans="1:45" ht="22.5" customHeight="1" x14ac:dyDescent="0.2">
      <c r="A197" s="680"/>
      <c r="B197" s="719"/>
      <c r="C197" s="721"/>
      <c r="D197" s="723"/>
      <c r="E197" s="721"/>
      <c r="F197" s="689"/>
      <c r="G197" s="700"/>
      <c r="H197" s="123" t="s">
        <v>235</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78"/>
      <c r="AF197" s="680"/>
      <c r="AG197" s="696"/>
      <c r="AH197" s="674"/>
      <c r="AI197" s="668"/>
      <c r="AJ197" s="670"/>
      <c r="AK197" s="672"/>
      <c r="AL197" s="190"/>
      <c r="AM197" s="202"/>
      <c r="AN197" s="202"/>
      <c r="AO197" s="202"/>
      <c r="AP197" s="202"/>
      <c r="AQ197" s="202"/>
      <c r="AR197" s="190"/>
      <c r="AS197" s="190"/>
    </row>
    <row r="198" spans="1:45" ht="22.5" customHeight="1" x14ac:dyDescent="0.2">
      <c r="A198" s="680"/>
      <c r="B198" s="719"/>
      <c r="C198" s="721"/>
      <c r="D198" s="723"/>
      <c r="E198" s="721"/>
      <c r="F198" s="690" t="s">
        <v>237</v>
      </c>
      <c r="G198" s="701"/>
      <c r="H198" s="123" t="s">
        <v>233</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78"/>
      <c r="AF198" s="680"/>
      <c r="AG198" s="696"/>
      <c r="AH198" s="674"/>
      <c r="AI198" s="668"/>
      <c r="AJ198" s="670"/>
      <c r="AK198" s="672"/>
      <c r="AL198" s="190"/>
      <c r="AM198" s="202"/>
      <c r="AN198" s="202"/>
      <c r="AO198" s="202"/>
      <c r="AP198" s="202"/>
      <c r="AQ198" s="202"/>
      <c r="AR198" s="190"/>
      <c r="AS198" s="190"/>
    </row>
    <row r="199" spans="1:45" ht="22.5" customHeight="1" x14ac:dyDescent="0.2">
      <c r="A199" s="680"/>
      <c r="B199" s="719"/>
      <c r="C199" s="721"/>
      <c r="D199" s="723"/>
      <c r="E199" s="721"/>
      <c r="F199" s="688"/>
      <c r="G199" s="699"/>
      <c r="H199" s="123" t="s">
        <v>234</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78"/>
      <c r="AF199" s="680"/>
      <c r="AG199" s="696"/>
      <c r="AH199" s="674"/>
      <c r="AI199" s="668"/>
      <c r="AJ199" s="670"/>
      <c r="AK199" s="672"/>
      <c r="AL199" s="190"/>
      <c r="AM199" s="202"/>
      <c r="AN199" s="202"/>
      <c r="AO199" s="202"/>
      <c r="AP199" s="202"/>
      <c r="AQ199" s="202"/>
      <c r="AR199" s="190"/>
      <c r="AS199" s="190"/>
    </row>
    <row r="200" spans="1:45" ht="22.5" customHeight="1" x14ac:dyDescent="0.2">
      <c r="A200" s="680"/>
      <c r="B200" s="719"/>
      <c r="C200" s="721"/>
      <c r="D200" s="723"/>
      <c r="E200" s="721"/>
      <c r="F200" s="689"/>
      <c r="G200" s="700"/>
      <c r="H200" s="123" t="s">
        <v>235</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78"/>
      <c r="AF200" s="680"/>
      <c r="AG200" s="696"/>
      <c r="AH200" s="674"/>
      <c r="AI200" s="668"/>
      <c r="AJ200" s="670"/>
      <c r="AK200" s="672"/>
      <c r="AL200" s="190"/>
      <c r="AM200" s="202"/>
      <c r="AN200" s="202"/>
      <c r="AO200" s="202"/>
      <c r="AP200" s="202"/>
      <c r="AQ200" s="202"/>
      <c r="AR200" s="190"/>
      <c r="AS200" s="190"/>
    </row>
    <row r="201" spans="1:45" ht="22.5" customHeight="1" x14ac:dyDescent="0.2">
      <c r="A201" s="680"/>
      <c r="B201" s="719"/>
      <c r="C201" s="721"/>
      <c r="D201" s="723"/>
      <c r="E201" s="721"/>
      <c r="F201" s="690" t="s">
        <v>238</v>
      </c>
      <c r="G201" s="701"/>
      <c r="H201" s="123" t="s">
        <v>233</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78"/>
      <c r="AF201" s="680"/>
      <c r="AG201" s="696"/>
      <c r="AH201" s="674"/>
      <c r="AI201" s="668"/>
      <c r="AJ201" s="670"/>
      <c r="AK201" s="672"/>
      <c r="AL201" s="190"/>
      <c r="AM201" s="202"/>
      <c r="AN201" s="202"/>
      <c r="AO201" s="202"/>
      <c r="AP201" s="202"/>
      <c r="AQ201" s="202"/>
      <c r="AR201" s="190"/>
      <c r="AS201" s="190"/>
    </row>
    <row r="202" spans="1:45" ht="22.5" customHeight="1" x14ac:dyDescent="0.2">
      <c r="A202" s="680"/>
      <c r="B202" s="719"/>
      <c r="C202" s="721"/>
      <c r="D202" s="723"/>
      <c r="E202" s="721"/>
      <c r="F202" s="688"/>
      <c r="G202" s="699"/>
      <c r="H202" s="123" t="s">
        <v>234</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78"/>
      <c r="AF202" s="680"/>
      <c r="AG202" s="696"/>
      <c r="AH202" s="674"/>
      <c r="AI202" s="668"/>
      <c r="AJ202" s="670"/>
      <c r="AK202" s="672"/>
      <c r="AL202" s="190"/>
      <c r="AM202" s="202"/>
      <c r="AN202" s="202"/>
      <c r="AO202" s="202"/>
      <c r="AP202" s="202"/>
      <c r="AQ202" s="202"/>
      <c r="AR202" s="190"/>
      <c r="AS202" s="190"/>
    </row>
    <row r="203" spans="1:45" ht="22.5" customHeight="1" x14ac:dyDescent="0.2">
      <c r="A203" s="680"/>
      <c r="B203" s="719"/>
      <c r="C203" s="721"/>
      <c r="D203" s="723"/>
      <c r="E203" s="721"/>
      <c r="F203" s="689"/>
      <c r="G203" s="700"/>
      <c r="H203" s="123" t="s">
        <v>235</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78"/>
      <c r="AF203" s="680"/>
      <c r="AG203" s="696"/>
      <c r="AH203" s="674"/>
      <c r="AI203" s="668"/>
      <c r="AJ203" s="670"/>
      <c r="AK203" s="672"/>
      <c r="AL203" s="190"/>
      <c r="AM203" s="202"/>
      <c r="AN203" s="202"/>
      <c r="AO203" s="202"/>
      <c r="AP203" s="202"/>
      <c r="AQ203" s="202"/>
      <c r="AR203" s="190"/>
      <c r="AS203" s="190"/>
    </row>
    <row r="204" spans="1:45" ht="22.5" customHeight="1" x14ac:dyDescent="0.2">
      <c r="A204" s="680"/>
      <c r="B204" s="719"/>
      <c r="C204" s="721"/>
      <c r="D204" s="723"/>
      <c r="E204" s="721"/>
      <c r="F204" s="690" t="s">
        <v>239</v>
      </c>
      <c r="G204" s="701"/>
      <c r="H204" s="123" t="s">
        <v>233</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78"/>
      <c r="AF204" s="680"/>
      <c r="AG204" s="696"/>
      <c r="AH204" s="674"/>
      <c r="AI204" s="668"/>
      <c r="AJ204" s="670"/>
      <c r="AK204" s="672"/>
      <c r="AL204" s="190"/>
      <c r="AM204" s="202"/>
      <c r="AN204" s="202"/>
      <c r="AO204" s="202"/>
      <c r="AP204" s="202"/>
      <c r="AQ204" s="202"/>
      <c r="AR204" s="190"/>
      <c r="AS204" s="190"/>
    </row>
    <row r="205" spans="1:45" ht="22.5" customHeight="1" x14ac:dyDescent="0.2">
      <c r="A205" s="680"/>
      <c r="B205" s="719"/>
      <c r="C205" s="721"/>
      <c r="D205" s="723"/>
      <c r="E205" s="721"/>
      <c r="F205" s="688"/>
      <c r="G205" s="699"/>
      <c r="H205" s="123" t="s">
        <v>234</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78"/>
      <c r="AF205" s="680"/>
      <c r="AG205" s="696"/>
      <c r="AH205" s="674"/>
      <c r="AI205" s="668"/>
      <c r="AJ205" s="670"/>
      <c r="AK205" s="672"/>
      <c r="AL205" s="190"/>
      <c r="AM205" s="202"/>
      <c r="AN205" s="202"/>
      <c r="AO205" s="202"/>
      <c r="AP205" s="202"/>
      <c r="AQ205" s="202"/>
      <c r="AR205" s="190"/>
      <c r="AS205" s="190"/>
    </row>
    <row r="206" spans="1:45" ht="22.5" customHeight="1" thickBot="1" x14ac:dyDescent="0.25">
      <c r="A206" s="681"/>
      <c r="B206" s="720"/>
      <c r="C206" s="722"/>
      <c r="D206" s="724"/>
      <c r="E206" s="722"/>
      <c r="F206" s="727"/>
      <c r="G206" s="728"/>
      <c r="H206" s="125" t="s">
        <v>235</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79"/>
      <c r="AF206" s="681"/>
      <c r="AG206" s="697"/>
      <c r="AH206" s="675"/>
      <c r="AI206" s="669"/>
      <c r="AJ206" s="671"/>
      <c r="AK206" s="673"/>
      <c r="AL206" s="190"/>
      <c r="AM206" s="202"/>
      <c r="AN206" s="202"/>
      <c r="AO206" s="202"/>
      <c r="AP206" s="202"/>
      <c r="AQ206" s="202"/>
      <c r="AR206" s="190"/>
      <c r="AS206" s="190"/>
    </row>
    <row r="207" spans="1:45" ht="22.5" customHeight="1" x14ac:dyDescent="0.2">
      <c r="A207" s="680" t="str">
        <f>'1 Contexto e Identificación'!$A$24</f>
        <v>R14</v>
      </c>
      <c r="B207" s="719" t="str">
        <f>+'1 Contexto e Identificación'!$E$24</f>
        <v xml:space="preserve">  </v>
      </c>
      <c r="C207" s="721" t="str">
        <f>+'4 Mapa Calor Inherente'!$C$25</f>
        <v/>
      </c>
      <c r="D207" s="723" t="str">
        <f>+'4 Mapa Calor Inherente'!$D$25</f>
        <v/>
      </c>
      <c r="E207" s="721" t="str">
        <f>+'4 Mapa Calor Inherente'!$E$25</f>
        <v/>
      </c>
      <c r="F207" s="688" t="s">
        <v>232</v>
      </c>
      <c r="G207" s="699"/>
      <c r="H207" s="121" t="s">
        <v>233</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78" t="str">
        <f>+IF(AC207="","",AVERAGE(AC207:AC221))</f>
        <v/>
      </c>
      <c r="AF207" s="680" t="str" cm="1">
        <f t="array" ref="AF207">+_xlfn.IFS(AE207="","",AE207='12 Formulas'!$BR$2,'12 Formulas'!$BQ$2,AE207&gt;='12 Formulas'!$BS$3,'12 Formulas'!$BQ$3,AE207&gt;='12 Formulas'!$BS$4,'12 Formulas'!$BQ$4)</f>
        <v/>
      </c>
      <c r="AG207" s="696" t="str">
        <f>+IF(AF207="","",'12 Formulas'!$BU$2)</f>
        <v/>
      </c>
      <c r="AH207" s="674" t="str" cm="1">
        <f t="array" ref="AH207">+_xlfn.IFS(AG207="","",AG207='12 Formulas'!$BX$4,'12 Formulas'!$BY$4,AND(AF207='12 Formulas'!$BW$3,AG207='12 Formulas'!$BX$3),'12 Formulas'!$BY$3,AND(AF207='12 Formulas'!$BW$5,AG207='12 Formulas'!$BX$5),'12 Formulas'!$BY$5,AND(AF207='12 Formulas'!$BW$7,AG207='12 Formulas'!$BX$7),'12 Formulas'!$BY$7)</f>
        <v/>
      </c>
      <c r="AI207" s="668"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0" t="str">
        <f>+IF(D207="","",D207)</f>
        <v/>
      </c>
      <c r="AK207" s="672"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80"/>
      <c r="B208" s="719"/>
      <c r="C208" s="721"/>
      <c r="D208" s="723"/>
      <c r="E208" s="721"/>
      <c r="F208" s="688"/>
      <c r="G208" s="699"/>
      <c r="H208" s="123" t="s">
        <v>234</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78"/>
      <c r="AF208" s="680"/>
      <c r="AG208" s="696"/>
      <c r="AH208" s="674"/>
      <c r="AI208" s="668"/>
      <c r="AJ208" s="670"/>
      <c r="AK208" s="672"/>
      <c r="AL208" s="190"/>
      <c r="AM208" s="202"/>
      <c r="AN208" s="202"/>
      <c r="AO208" s="202"/>
      <c r="AP208" s="202"/>
      <c r="AQ208" s="202"/>
      <c r="AR208" s="190"/>
      <c r="AS208" s="190"/>
    </row>
    <row r="209" spans="1:45" ht="22.5" customHeight="1" x14ac:dyDescent="0.2">
      <c r="A209" s="680"/>
      <c r="B209" s="719"/>
      <c r="C209" s="721"/>
      <c r="D209" s="723"/>
      <c r="E209" s="721"/>
      <c r="F209" s="689"/>
      <c r="G209" s="700"/>
      <c r="H209" s="123" t="s">
        <v>235</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78"/>
      <c r="AF209" s="680"/>
      <c r="AG209" s="696"/>
      <c r="AH209" s="674"/>
      <c r="AI209" s="668"/>
      <c r="AJ209" s="670"/>
      <c r="AK209" s="672"/>
      <c r="AL209" s="190"/>
      <c r="AM209" s="202"/>
      <c r="AN209" s="202"/>
      <c r="AO209" s="202"/>
      <c r="AP209" s="202"/>
      <c r="AQ209" s="202"/>
      <c r="AR209" s="190"/>
      <c r="AS209" s="190"/>
    </row>
    <row r="210" spans="1:45" ht="22.5" customHeight="1" x14ac:dyDescent="0.2">
      <c r="A210" s="680"/>
      <c r="B210" s="719"/>
      <c r="C210" s="721"/>
      <c r="D210" s="723"/>
      <c r="E210" s="721"/>
      <c r="F210" s="690" t="s">
        <v>236</v>
      </c>
      <c r="G210" s="701"/>
      <c r="H210" s="123" t="s">
        <v>233</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78"/>
      <c r="AF210" s="680"/>
      <c r="AG210" s="696"/>
      <c r="AH210" s="674"/>
      <c r="AI210" s="668"/>
      <c r="AJ210" s="670"/>
      <c r="AK210" s="672"/>
      <c r="AL210" s="190"/>
      <c r="AM210" s="202"/>
      <c r="AN210" s="202"/>
      <c r="AO210" s="202"/>
      <c r="AP210" s="202"/>
      <c r="AQ210" s="202"/>
      <c r="AR210" s="190"/>
      <c r="AS210" s="190"/>
    </row>
    <row r="211" spans="1:45" ht="22.5" customHeight="1" x14ac:dyDescent="0.2">
      <c r="A211" s="680"/>
      <c r="B211" s="719"/>
      <c r="C211" s="721"/>
      <c r="D211" s="723"/>
      <c r="E211" s="721"/>
      <c r="F211" s="688"/>
      <c r="G211" s="699"/>
      <c r="H211" s="123" t="s">
        <v>234</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78"/>
      <c r="AF211" s="680"/>
      <c r="AG211" s="696"/>
      <c r="AH211" s="674"/>
      <c r="AI211" s="668"/>
      <c r="AJ211" s="670"/>
      <c r="AK211" s="672"/>
      <c r="AL211" s="190"/>
      <c r="AM211" s="202"/>
      <c r="AN211" s="202"/>
      <c r="AO211" s="202"/>
      <c r="AP211" s="202"/>
      <c r="AQ211" s="202"/>
      <c r="AR211" s="190"/>
      <c r="AS211" s="190"/>
    </row>
    <row r="212" spans="1:45" ht="22.5" customHeight="1" x14ac:dyDescent="0.2">
      <c r="A212" s="680"/>
      <c r="B212" s="719"/>
      <c r="C212" s="721"/>
      <c r="D212" s="723"/>
      <c r="E212" s="721"/>
      <c r="F212" s="689"/>
      <c r="G212" s="700"/>
      <c r="H212" s="123" t="s">
        <v>235</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78"/>
      <c r="AF212" s="680"/>
      <c r="AG212" s="696"/>
      <c r="AH212" s="674"/>
      <c r="AI212" s="668"/>
      <c r="AJ212" s="670"/>
      <c r="AK212" s="672"/>
      <c r="AL212" s="190"/>
      <c r="AM212" s="202"/>
      <c r="AN212" s="202"/>
      <c r="AO212" s="202"/>
      <c r="AP212" s="202"/>
      <c r="AQ212" s="202"/>
      <c r="AR212" s="190"/>
      <c r="AS212" s="190"/>
    </row>
    <row r="213" spans="1:45" ht="22.5" customHeight="1" x14ac:dyDescent="0.2">
      <c r="A213" s="680"/>
      <c r="B213" s="719"/>
      <c r="C213" s="721"/>
      <c r="D213" s="723"/>
      <c r="E213" s="721"/>
      <c r="F213" s="690" t="s">
        <v>237</v>
      </c>
      <c r="G213" s="701"/>
      <c r="H213" s="123" t="s">
        <v>233</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78"/>
      <c r="AF213" s="680"/>
      <c r="AG213" s="696"/>
      <c r="AH213" s="674"/>
      <c r="AI213" s="668"/>
      <c r="AJ213" s="670"/>
      <c r="AK213" s="672"/>
      <c r="AL213" s="190"/>
      <c r="AM213" s="202"/>
      <c r="AN213" s="202"/>
      <c r="AO213" s="202"/>
      <c r="AP213" s="202"/>
      <c r="AQ213" s="202"/>
      <c r="AR213" s="190"/>
      <c r="AS213" s="190"/>
    </row>
    <row r="214" spans="1:45" ht="22.5" customHeight="1" x14ac:dyDescent="0.2">
      <c r="A214" s="680"/>
      <c r="B214" s="719"/>
      <c r="C214" s="721"/>
      <c r="D214" s="723"/>
      <c r="E214" s="721"/>
      <c r="F214" s="688"/>
      <c r="G214" s="699"/>
      <c r="H214" s="123" t="s">
        <v>234</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78"/>
      <c r="AF214" s="680"/>
      <c r="AG214" s="696"/>
      <c r="AH214" s="674"/>
      <c r="AI214" s="668"/>
      <c r="AJ214" s="670"/>
      <c r="AK214" s="672"/>
      <c r="AL214" s="190"/>
      <c r="AM214" s="202"/>
      <c r="AN214" s="202"/>
      <c r="AO214" s="202"/>
      <c r="AP214" s="202"/>
      <c r="AQ214" s="202"/>
      <c r="AR214" s="190"/>
      <c r="AS214" s="190"/>
    </row>
    <row r="215" spans="1:45" ht="22.5" customHeight="1" x14ac:dyDescent="0.2">
      <c r="A215" s="680"/>
      <c r="B215" s="719"/>
      <c r="C215" s="721"/>
      <c r="D215" s="723"/>
      <c r="E215" s="721"/>
      <c r="F215" s="689"/>
      <c r="G215" s="700"/>
      <c r="H215" s="123" t="s">
        <v>235</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78"/>
      <c r="AF215" s="680"/>
      <c r="AG215" s="696"/>
      <c r="AH215" s="674"/>
      <c r="AI215" s="668"/>
      <c r="AJ215" s="670"/>
      <c r="AK215" s="672"/>
      <c r="AL215" s="190"/>
      <c r="AM215" s="202"/>
      <c r="AN215" s="202"/>
      <c r="AO215" s="202"/>
      <c r="AP215" s="202"/>
      <c r="AQ215" s="202"/>
      <c r="AR215" s="190"/>
      <c r="AS215" s="190"/>
    </row>
    <row r="216" spans="1:45" ht="22.5" customHeight="1" x14ac:dyDescent="0.2">
      <c r="A216" s="680"/>
      <c r="B216" s="719"/>
      <c r="C216" s="721"/>
      <c r="D216" s="723"/>
      <c r="E216" s="721"/>
      <c r="F216" s="690" t="s">
        <v>238</v>
      </c>
      <c r="G216" s="701"/>
      <c r="H216" s="123" t="s">
        <v>233</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78"/>
      <c r="AF216" s="680"/>
      <c r="AG216" s="696"/>
      <c r="AH216" s="674"/>
      <c r="AI216" s="668"/>
      <c r="AJ216" s="670"/>
      <c r="AK216" s="672"/>
      <c r="AL216" s="190"/>
      <c r="AM216" s="202"/>
      <c r="AN216" s="202"/>
      <c r="AO216" s="202"/>
      <c r="AP216" s="202"/>
      <c r="AQ216" s="202"/>
      <c r="AR216" s="190"/>
      <c r="AS216" s="190"/>
    </row>
    <row r="217" spans="1:45" ht="22.5" customHeight="1" x14ac:dyDescent="0.2">
      <c r="A217" s="680"/>
      <c r="B217" s="719"/>
      <c r="C217" s="721"/>
      <c r="D217" s="723"/>
      <c r="E217" s="721"/>
      <c r="F217" s="688"/>
      <c r="G217" s="699"/>
      <c r="H217" s="123" t="s">
        <v>234</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78"/>
      <c r="AF217" s="680"/>
      <c r="AG217" s="696"/>
      <c r="AH217" s="674"/>
      <c r="AI217" s="668"/>
      <c r="AJ217" s="670"/>
      <c r="AK217" s="672"/>
      <c r="AL217" s="190"/>
      <c r="AM217" s="202"/>
      <c r="AN217" s="202"/>
      <c r="AO217" s="202"/>
      <c r="AP217" s="202"/>
      <c r="AQ217" s="202"/>
      <c r="AR217" s="190"/>
      <c r="AS217" s="190"/>
    </row>
    <row r="218" spans="1:45" ht="22.5" customHeight="1" x14ac:dyDescent="0.2">
      <c r="A218" s="680"/>
      <c r="B218" s="719"/>
      <c r="C218" s="721"/>
      <c r="D218" s="723"/>
      <c r="E218" s="721"/>
      <c r="F218" s="689"/>
      <c r="G218" s="700"/>
      <c r="H218" s="123" t="s">
        <v>235</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78"/>
      <c r="AF218" s="680"/>
      <c r="AG218" s="696"/>
      <c r="AH218" s="674"/>
      <c r="AI218" s="668"/>
      <c r="AJ218" s="670"/>
      <c r="AK218" s="672"/>
      <c r="AL218" s="190"/>
      <c r="AM218" s="202"/>
      <c r="AN218" s="202"/>
      <c r="AO218" s="202"/>
      <c r="AP218" s="202"/>
      <c r="AQ218" s="202"/>
      <c r="AR218" s="190"/>
      <c r="AS218" s="190"/>
    </row>
    <row r="219" spans="1:45" ht="22.5" customHeight="1" x14ac:dyDescent="0.2">
      <c r="A219" s="680"/>
      <c r="B219" s="719"/>
      <c r="C219" s="721"/>
      <c r="D219" s="723"/>
      <c r="E219" s="721"/>
      <c r="F219" s="690" t="s">
        <v>239</v>
      </c>
      <c r="G219" s="701"/>
      <c r="H219" s="123" t="s">
        <v>233</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78"/>
      <c r="AF219" s="680"/>
      <c r="AG219" s="696"/>
      <c r="AH219" s="674"/>
      <c r="AI219" s="668"/>
      <c r="AJ219" s="670"/>
      <c r="AK219" s="672"/>
      <c r="AL219" s="190"/>
      <c r="AM219" s="202"/>
      <c r="AN219" s="202"/>
      <c r="AO219" s="202"/>
      <c r="AP219" s="202"/>
      <c r="AQ219" s="202"/>
      <c r="AR219" s="190"/>
      <c r="AS219" s="190"/>
    </row>
    <row r="220" spans="1:45" ht="22.5" customHeight="1" x14ac:dyDescent="0.2">
      <c r="A220" s="680"/>
      <c r="B220" s="719"/>
      <c r="C220" s="721"/>
      <c r="D220" s="723"/>
      <c r="E220" s="721"/>
      <c r="F220" s="688"/>
      <c r="G220" s="699"/>
      <c r="H220" s="123" t="s">
        <v>234</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78"/>
      <c r="AF220" s="680"/>
      <c r="AG220" s="696"/>
      <c r="AH220" s="674"/>
      <c r="AI220" s="668"/>
      <c r="AJ220" s="670"/>
      <c r="AK220" s="672"/>
      <c r="AL220" s="190"/>
      <c r="AM220" s="202"/>
      <c r="AN220" s="202"/>
      <c r="AO220" s="202"/>
      <c r="AP220" s="202"/>
      <c r="AQ220" s="202"/>
      <c r="AR220" s="190"/>
      <c r="AS220" s="190"/>
    </row>
    <row r="221" spans="1:45" ht="22.5" customHeight="1" thickBot="1" x14ac:dyDescent="0.25">
      <c r="A221" s="681"/>
      <c r="B221" s="720"/>
      <c r="C221" s="722"/>
      <c r="D221" s="724"/>
      <c r="E221" s="722"/>
      <c r="F221" s="727"/>
      <c r="G221" s="728"/>
      <c r="H221" s="125" t="s">
        <v>235</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79"/>
      <c r="AF221" s="681"/>
      <c r="AG221" s="697"/>
      <c r="AH221" s="675"/>
      <c r="AI221" s="669"/>
      <c r="AJ221" s="671"/>
      <c r="AK221" s="673"/>
      <c r="AL221" s="190"/>
      <c r="AM221" s="202"/>
      <c r="AN221" s="202"/>
      <c r="AO221" s="202"/>
      <c r="AP221" s="202"/>
      <c r="AQ221" s="202"/>
      <c r="AR221" s="190"/>
      <c r="AS221" s="190"/>
    </row>
    <row r="222" spans="1:45" ht="22.5" customHeight="1" x14ac:dyDescent="0.2">
      <c r="A222" s="680" t="str">
        <f>'1 Contexto e Identificación'!$A$25</f>
        <v>R15</v>
      </c>
      <c r="B222" s="719" t="str">
        <f>+'1 Contexto e Identificación'!$E$25</f>
        <v xml:space="preserve">  </v>
      </c>
      <c r="C222" s="721" t="str">
        <f>+'4 Mapa Calor Inherente'!$C$26</f>
        <v/>
      </c>
      <c r="D222" s="723" t="str">
        <f>+'4 Mapa Calor Inherente'!$D$26</f>
        <v/>
      </c>
      <c r="E222" s="721" t="str">
        <f>+'4 Mapa Calor Inherente'!$E$26</f>
        <v/>
      </c>
      <c r="F222" s="688" t="s">
        <v>232</v>
      </c>
      <c r="G222" s="699"/>
      <c r="H222" s="121" t="s">
        <v>233</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78" t="str">
        <f>+IF(AC222="","",AVERAGE(AC222:AC236))</f>
        <v/>
      </c>
      <c r="AF222" s="680" t="str" cm="1">
        <f t="array" ref="AF222">+_xlfn.IFS(AE222="","",AE222='12 Formulas'!$BR$2,'12 Formulas'!$BQ$2,AE222&gt;='12 Formulas'!$BS$3,'12 Formulas'!$BQ$3,AE222&gt;='12 Formulas'!$BS$4,'12 Formulas'!$BQ$4)</f>
        <v/>
      </c>
      <c r="AG222" s="696" t="str">
        <f>+IF(AF222="","",'12 Formulas'!$BU$2)</f>
        <v/>
      </c>
      <c r="AH222" s="674" t="str" cm="1">
        <f t="array" ref="AH222">+_xlfn.IFS(AG222="","",AG222='12 Formulas'!$BX$4,'12 Formulas'!$BY$4,AND(AF222='12 Formulas'!$BW$3,AG222='12 Formulas'!$BX$3),'12 Formulas'!$BY$3,AND(AF222='12 Formulas'!$BW$5,AG222='12 Formulas'!$BX$5),'12 Formulas'!$BY$5,AND(AF222='12 Formulas'!$BW$7,AG222='12 Formulas'!$BX$7),'12 Formulas'!$BY$7)</f>
        <v/>
      </c>
      <c r="AI222" s="668"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0" t="str">
        <f>+IF(D222="","",D222)</f>
        <v/>
      </c>
      <c r="AK222" s="672"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80"/>
      <c r="B223" s="719"/>
      <c r="C223" s="721"/>
      <c r="D223" s="723"/>
      <c r="E223" s="721"/>
      <c r="F223" s="688"/>
      <c r="G223" s="699"/>
      <c r="H223" s="123" t="s">
        <v>234</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78"/>
      <c r="AF223" s="680"/>
      <c r="AG223" s="696"/>
      <c r="AH223" s="674"/>
      <c r="AI223" s="668"/>
      <c r="AJ223" s="670"/>
      <c r="AK223" s="672"/>
      <c r="AL223" s="190"/>
      <c r="AM223" s="202"/>
      <c r="AN223" s="202"/>
      <c r="AO223" s="202"/>
      <c r="AP223" s="202"/>
      <c r="AQ223" s="202"/>
      <c r="AR223" s="190"/>
      <c r="AS223" s="190"/>
    </row>
    <row r="224" spans="1:45" ht="22.5" customHeight="1" x14ac:dyDescent="0.2">
      <c r="A224" s="680"/>
      <c r="B224" s="719"/>
      <c r="C224" s="721"/>
      <c r="D224" s="723"/>
      <c r="E224" s="721"/>
      <c r="F224" s="689"/>
      <c r="G224" s="700"/>
      <c r="H224" s="123" t="s">
        <v>235</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78"/>
      <c r="AF224" s="680"/>
      <c r="AG224" s="696"/>
      <c r="AH224" s="674"/>
      <c r="AI224" s="668"/>
      <c r="AJ224" s="670"/>
      <c r="AK224" s="672"/>
      <c r="AL224" s="190"/>
      <c r="AM224" s="202"/>
      <c r="AN224" s="202"/>
      <c r="AO224" s="202"/>
      <c r="AP224" s="202"/>
      <c r="AQ224" s="202"/>
      <c r="AR224" s="190"/>
      <c r="AS224" s="190"/>
    </row>
    <row r="225" spans="1:45" ht="22.5" customHeight="1" x14ac:dyDescent="0.2">
      <c r="A225" s="680"/>
      <c r="B225" s="719"/>
      <c r="C225" s="721"/>
      <c r="D225" s="723"/>
      <c r="E225" s="721"/>
      <c r="F225" s="690" t="s">
        <v>236</v>
      </c>
      <c r="G225" s="701"/>
      <c r="H225" s="123" t="s">
        <v>233</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78"/>
      <c r="AF225" s="680"/>
      <c r="AG225" s="696"/>
      <c r="AH225" s="674"/>
      <c r="AI225" s="668"/>
      <c r="AJ225" s="670"/>
      <c r="AK225" s="672"/>
      <c r="AL225" s="190"/>
      <c r="AM225" s="202"/>
      <c r="AN225" s="202"/>
      <c r="AO225" s="202"/>
      <c r="AP225" s="202"/>
      <c r="AQ225" s="202"/>
      <c r="AR225" s="190"/>
      <c r="AS225" s="190"/>
    </row>
    <row r="226" spans="1:45" ht="22.5" customHeight="1" x14ac:dyDescent="0.2">
      <c r="A226" s="680"/>
      <c r="B226" s="719"/>
      <c r="C226" s="721"/>
      <c r="D226" s="723"/>
      <c r="E226" s="721"/>
      <c r="F226" s="688"/>
      <c r="G226" s="699"/>
      <c r="H226" s="123" t="s">
        <v>234</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78"/>
      <c r="AF226" s="680"/>
      <c r="AG226" s="696"/>
      <c r="AH226" s="674"/>
      <c r="AI226" s="668"/>
      <c r="AJ226" s="670"/>
      <c r="AK226" s="672"/>
      <c r="AL226" s="190"/>
      <c r="AM226" s="202"/>
      <c r="AN226" s="202"/>
      <c r="AO226" s="202"/>
      <c r="AP226" s="202"/>
      <c r="AQ226" s="202"/>
      <c r="AR226" s="190"/>
      <c r="AS226" s="190"/>
    </row>
    <row r="227" spans="1:45" ht="22.5" customHeight="1" x14ac:dyDescent="0.2">
      <c r="A227" s="680"/>
      <c r="B227" s="719"/>
      <c r="C227" s="721"/>
      <c r="D227" s="723"/>
      <c r="E227" s="721"/>
      <c r="F227" s="689"/>
      <c r="G227" s="700"/>
      <c r="H227" s="123" t="s">
        <v>235</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78"/>
      <c r="AF227" s="680"/>
      <c r="AG227" s="696"/>
      <c r="AH227" s="674"/>
      <c r="AI227" s="668"/>
      <c r="AJ227" s="670"/>
      <c r="AK227" s="672"/>
      <c r="AL227" s="190"/>
      <c r="AM227" s="202"/>
      <c r="AN227" s="202"/>
      <c r="AO227" s="202"/>
      <c r="AP227" s="202"/>
      <c r="AQ227" s="202"/>
      <c r="AR227" s="190"/>
      <c r="AS227" s="190"/>
    </row>
    <row r="228" spans="1:45" ht="22.5" customHeight="1" x14ac:dyDescent="0.2">
      <c r="A228" s="680"/>
      <c r="B228" s="719"/>
      <c r="C228" s="721"/>
      <c r="D228" s="723"/>
      <c r="E228" s="721"/>
      <c r="F228" s="690" t="s">
        <v>237</v>
      </c>
      <c r="G228" s="701"/>
      <c r="H228" s="123" t="s">
        <v>233</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78"/>
      <c r="AF228" s="680"/>
      <c r="AG228" s="696"/>
      <c r="AH228" s="674"/>
      <c r="AI228" s="668"/>
      <c r="AJ228" s="670"/>
      <c r="AK228" s="672"/>
      <c r="AL228" s="190"/>
      <c r="AM228" s="202"/>
      <c r="AN228" s="202"/>
      <c r="AO228" s="202"/>
      <c r="AP228" s="202"/>
      <c r="AQ228" s="202"/>
      <c r="AR228" s="190"/>
      <c r="AS228" s="190"/>
    </row>
    <row r="229" spans="1:45" ht="22.5" customHeight="1" x14ac:dyDescent="0.2">
      <c r="A229" s="680"/>
      <c r="B229" s="719"/>
      <c r="C229" s="721"/>
      <c r="D229" s="723"/>
      <c r="E229" s="721"/>
      <c r="F229" s="688"/>
      <c r="G229" s="699"/>
      <c r="H229" s="123" t="s">
        <v>234</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78"/>
      <c r="AF229" s="680"/>
      <c r="AG229" s="696"/>
      <c r="AH229" s="674"/>
      <c r="AI229" s="668"/>
      <c r="AJ229" s="670"/>
      <c r="AK229" s="672"/>
      <c r="AL229" s="190"/>
      <c r="AM229" s="202"/>
      <c r="AN229" s="202"/>
      <c r="AO229" s="202"/>
      <c r="AP229" s="202"/>
      <c r="AQ229" s="202"/>
      <c r="AR229" s="190"/>
      <c r="AS229" s="190"/>
    </row>
    <row r="230" spans="1:45" ht="22.5" customHeight="1" x14ac:dyDescent="0.2">
      <c r="A230" s="680"/>
      <c r="B230" s="719"/>
      <c r="C230" s="721"/>
      <c r="D230" s="723"/>
      <c r="E230" s="721"/>
      <c r="F230" s="689"/>
      <c r="G230" s="700"/>
      <c r="H230" s="123" t="s">
        <v>235</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78"/>
      <c r="AF230" s="680"/>
      <c r="AG230" s="696"/>
      <c r="AH230" s="674"/>
      <c r="AI230" s="668"/>
      <c r="AJ230" s="670"/>
      <c r="AK230" s="672"/>
      <c r="AL230" s="190"/>
      <c r="AM230" s="202"/>
      <c r="AN230" s="202"/>
      <c r="AO230" s="202"/>
      <c r="AP230" s="202"/>
      <c r="AQ230" s="202"/>
      <c r="AR230" s="190"/>
      <c r="AS230" s="190"/>
    </row>
    <row r="231" spans="1:45" ht="22.5" customHeight="1" x14ac:dyDescent="0.2">
      <c r="A231" s="680"/>
      <c r="B231" s="719"/>
      <c r="C231" s="721"/>
      <c r="D231" s="723"/>
      <c r="E231" s="721"/>
      <c r="F231" s="690" t="s">
        <v>238</v>
      </c>
      <c r="G231" s="701"/>
      <c r="H231" s="123" t="s">
        <v>233</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78"/>
      <c r="AF231" s="680"/>
      <c r="AG231" s="696"/>
      <c r="AH231" s="674"/>
      <c r="AI231" s="668"/>
      <c r="AJ231" s="670"/>
      <c r="AK231" s="672"/>
      <c r="AL231" s="190"/>
      <c r="AM231" s="202"/>
      <c r="AN231" s="202"/>
      <c r="AO231" s="202"/>
      <c r="AP231" s="202"/>
      <c r="AQ231" s="202"/>
      <c r="AR231" s="190"/>
      <c r="AS231" s="190"/>
    </row>
    <row r="232" spans="1:45" ht="22.5" customHeight="1" x14ac:dyDescent="0.2">
      <c r="A232" s="680"/>
      <c r="B232" s="719"/>
      <c r="C232" s="721"/>
      <c r="D232" s="723"/>
      <c r="E232" s="721"/>
      <c r="F232" s="688"/>
      <c r="G232" s="699"/>
      <c r="H232" s="123" t="s">
        <v>234</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78"/>
      <c r="AF232" s="680"/>
      <c r="AG232" s="696"/>
      <c r="AH232" s="674"/>
      <c r="AI232" s="668"/>
      <c r="AJ232" s="670"/>
      <c r="AK232" s="672"/>
      <c r="AL232" s="190"/>
      <c r="AM232" s="202"/>
      <c r="AN232" s="202"/>
      <c r="AO232" s="202"/>
      <c r="AP232" s="202"/>
      <c r="AQ232" s="202"/>
      <c r="AR232" s="190"/>
      <c r="AS232" s="190"/>
    </row>
    <row r="233" spans="1:45" ht="22.5" customHeight="1" x14ac:dyDescent="0.2">
      <c r="A233" s="680"/>
      <c r="B233" s="719"/>
      <c r="C233" s="721"/>
      <c r="D233" s="723"/>
      <c r="E233" s="721"/>
      <c r="F233" s="689"/>
      <c r="G233" s="700"/>
      <c r="H233" s="123" t="s">
        <v>235</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78"/>
      <c r="AF233" s="680"/>
      <c r="AG233" s="696"/>
      <c r="AH233" s="674"/>
      <c r="AI233" s="668"/>
      <c r="AJ233" s="670"/>
      <c r="AK233" s="672"/>
      <c r="AL233" s="190"/>
      <c r="AM233" s="202"/>
      <c r="AN233" s="202"/>
      <c r="AO233" s="202"/>
      <c r="AP233" s="202"/>
      <c r="AQ233" s="202"/>
      <c r="AR233" s="190"/>
      <c r="AS233" s="190"/>
    </row>
    <row r="234" spans="1:45" ht="22.5" customHeight="1" x14ac:dyDescent="0.2">
      <c r="A234" s="680"/>
      <c r="B234" s="719"/>
      <c r="C234" s="721"/>
      <c r="D234" s="723"/>
      <c r="E234" s="721"/>
      <c r="F234" s="690" t="s">
        <v>239</v>
      </c>
      <c r="G234" s="701"/>
      <c r="H234" s="123" t="s">
        <v>233</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78"/>
      <c r="AF234" s="680"/>
      <c r="AG234" s="696"/>
      <c r="AH234" s="674"/>
      <c r="AI234" s="668"/>
      <c r="AJ234" s="670"/>
      <c r="AK234" s="672"/>
      <c r="AL234" s="190"/>
      <c r="AM234" s="202"/>
      <c r="AN234" s="202"/>
      <c r="AO234" s="202"/>
      <c r="AP234" s="202"/>
      <c r="AQ234" s="202"/>
      <c r="AR234" s="190"/>
      <c r="AS234" s="190"/>
    </row>
    <row r="235" spans="1:45" ht="22.5" customHeight="1" x14ac:dyDescent="0.2">
      <c r="A235" s="680"/>
      <c r="B235" s="719"/>
      <c r="C235" s="721"/>
      <c r="D235" s="723"/>
      <c r="E235" s="721"/>
      <c r="F235" s="688"/>
      <c r="G235" s="699"/>
      <c r="H235" s="123" t="s">
        <v>234</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78"/>
      <c r="AF235" s="680"/>
      <c r="AG235" s="696"/>
      <c r="AH235" s="674"/>
      <c r="AI235" s="668"/>
      <c r="AJ235" s="670"/>
      <c r="AK235" s="672"/>
      <c r="AL235" s="190"/>
      <c r="AM235" s="202"/>
      <c r="AN235" s="202"/>
      <c r="AO235" s="202"/>
      <c r="AP235" s="202"/>
      <c r="AQ235" s="202"/>
      <c r="AR235" s="190"/>
      <c r="AS235" s="190"/>
    </row>
    <row r="236" spans="1:45" ht="22.5" customHeight="1" thickBot="1" x14ac:dyDescent="0.25">
      <c r="A236" s="681"/>
      <c r="B236" s="720"/>
      <c r="C236" s="722"/>
      <c r="D236" s="724"/>
      <c r="E236" s="722"/>
      <c r="F236" s="727"/>
      <c r="G236" s="728"/>
      <c r="H236" s="125" t="s">
        <v>235</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79"/>
      <c r="AF236" s="681"/>
      <c r="AG236" s="697"/>
      <c r="AH236" s="675"/>
      <c r="AI236" s="669"/>
      <c r="AJ236" s="671"/>
      <c r="AK236" s="673"/>
      <c r="AL236" s="190"/>
      <c r="AM236" s="202"/>
      <c r="AN236" s="202"/>
      <c r="AO236" s="202"/>
      <c r="AP236" s="202"/>
      <c r="AQ236" s="202"/>
      <c r="AR236" s="190"/>
      <c r="AS236" s="190"/>
    </row>
    <row r="237" spans="1:45" ht="22.5" customHeight="1" x14ac:dyDescent="0.2">
      <c r="A237" s="680" t="str">
        <f>'1 Contexto e Identificación'!$A$26</f>
        <v>R16</v>
      </c>
      <c r="B237" s="719" t="str">
        <f>+'1 Contexto e Identificación'!$E$26</f>
        <v xml:space="preserve">  </v>
      </c>
      <c r="C237" s="721" t="str">
        <f>+'4 Mapa Calor Inherente'!$C$27</f>
        <v/>
      </c>
      <c r="D237" s="723" t="str">
        <f>+'4 Mapa Calor Inherente'!$D$27</f>
        <v/>
      </c>
      <c r="E237" s="721" t="str">
        <f>+'4 Mapa Calor Inherente'!$E$27</f>
        <v/>
      </c>
      <c r="F237" s="688" t="s">
        <v>232</v>
      </c>
      <c r="G237" s="699"/>
      <c r="H237" s="121" t="s">
        <v>233</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78" t="str">
        <f>+IF(AC237="","",AVERAGE(AC237:AC251))</f>
        <v/>
      </c>
      <c r="AF237" s="680" t="str" cm="1">
        <f t="array" ref="AF237">+_xlfn.IFS(AE237="","",AE237='12 Formulas'!$BR$2,'12 Formulas'!$BQ$2,AE237&gt;='12 Formulas'!$BS$3,'12 Formulas'!$BQ$3,AE237&gt;='12 Formulas'!$BS$4,'12 Formulas'!$BQ$4)</f>
        <v/>
      </c>
      <c r="AG237" s="696" t="str">
        <f>+IF(AF237="","",'12 Formulas'!$BU$2)</f>
        <v/>
      </c>
      <c r="AH237" s="674" t="str" cm="1">
        <f t="array" ref="AH237">+_xlfn.IFS(AG237="","",AG237='12 Formulas'!$BX$4,'12 Formulas'!$BY$4,AND(AF237='12 Formulas'!$BW$3,AG237='12 Formulas'!$BX$3),'12 Formulas'!$BY$3,AND(AF237='12 Formulas'!$BW$5,AG237='12 Formulas'!$BX$5),'12 Formulas'!$BY$5,AND(AF237='12 Formulas'!$BW$7,AG237='12 Formulas'!$BX$7),'12 Formulas'!$BY$7)</f>
        <v/>
      </c>
      <c r="AI237" s="668"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0" t="str">
        <f>+IF(D237="","",D237)</f>
        <v/>
      </c>
      <c r="AK237" s="672"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80"/>
      <c r="B238" s="719"/>
      <c r="C238" s="721"/>
      <c r="D238" s="723"/>
      <c r="E238" s="721"/>
      <c r="F238" s="688"/>
      <c r="G238" s="699"/>
      <c r="H238" s="123" t="s">
        <v>234</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78"/>
      <c r="AF238" s="680"/>
      <c r="AG238" s="696"/>
      <c r="AH238" s="674"/>
      <c r="AI238" s="668"/>
      <c r="AJ238" s="670"/>
      <c r="AK238" s="672"/>
      <c r="AL238" s="190"/>
      <c r="AM238" s="202"/>
      <c r="AN238" s="202"/>
      <c r="AO238" s="202"/>
      <c r="AP238" s="202"/>
      <c r="AQ238" s="202"/>
      <c r="AR238" s="190"/>
      <c r="AS238" s="190"/>
    </row>
    <row r="239" spans="1:45" ht="22.5" customHeight="1" x14ac:dyDescent="0.2">
      <c r="A239" s="680"/>
      <c r="B239" s="719"/>
      <c r="C239" s="721"/>
      <c r="D239" s="723"/>
      <c r="E239" s="721"/>
      <c r="F239" s="689"/>
      <c r="G239" s="700"/>
      <c r="H239" s="123" t="s">
        <v>235</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78"/>
      <c r="AF239" s="680"/>
      <c r="AG239" s="696"/>
      <c r="AH239" s="674"/>
      <c r="AI239" s="668"/>
      <c r="AJ239" s="670"/>
      <c r="AK239" s="672"/>
      <c r="AL239" s="190"/>
      <c r="AM239" s="202"/>
      <c r="AN239" s="202"/>
      <c r="AO239" s="202"/>
      <c r="AP239" s="202"/>
      <c r="AQ239" s="202"/>
      <c r="AR239" s="190"/>
      <c r="AS239" s="190"/>
    </row>
    <row r="240" spans="1:45" ht="22.5" customHeight="1" x14ac:dyDescent="0.2">
      <c r="A240" s="680"/>
      <c r="B240" s="719"/>
      <c r="C240" s="721"/>
      <c r="D240" s="723"/>
      <c r="E240" s="721"/>
      <c r="F240" s="690" t="s">
        <v>236</v>
      </c>
      <c r="G240" s="701"/>
      <c r="H240" s="123" t="s">
        <v>233</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78"/>
      <c r="AF240" s="680"/>
      <c r="AG240" s="696"/>
      <c r="AH240" s="674"/>
      <c r="AI240" s="668"/>
      <c r="AJ240" s="670"/>
      <c r="AK240" s="672"/>
      <c r="AL240" s="190"/>
      <c r="AM240" s="202"/>
      <c r="AN240" s="202"/>
      <c r="AO240" s="202"/>
      <c r="AP240" s="202"/>
      <c r="AQ240" s="202"/>
      <c r="AR240" s="190"/>
      <c r="AS240" s="190"/>
    </row>
    <row r="241" spans="1:45" ht="22.5" customHeight="1" x14ac:dyDescent="0.2">
      <c r="A241" s="680"/>
      <c r="B241" s="719"/>
      <c r="C241" s="721"/>
      <c r="D241" s="723"/>
      <c r="E241" s="721"/>
      <c r="F241" s="688"/>
      <c r="G241" s="699"/>
      <c r="H241" s="123" t="s">
        <v>234</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78"/>
      <c r="AF241" s="680"/>
      <c r="AG241" s="696"/>
      <c r="AH241" s="674"/>
      <c r="AI241" s="668"/>
      <c r="AJ241" s="670"/>
      <c r="AK241" s="672"/>
      <c r="AL241" s="190"/>
      <c r="AM241" s="202"/>
      <c r="AN241" s="202"/>
      <c r="AO241" s="202"/>
      <c r="AP241" s="202"/>
      <c r="AQ241" s="202"/>
      <c r="AR241" s="190"/>
      <c r="AS241" s="190"/>
    </row>
    <row r="242" spans="1:45" ht="22.5" customHeight="1" x14ac:dyDescent="0.2">
      <c r="A242" s="680"/>
      <c r="B242" s="719"/>
      <c r="C242" s="721"/>
      <c r="D242" s="723"/>
      <c r="E242" s="721"/>
      <c r="F242" s="689"/>
      <c r="G242" s="700"/>
      <c r="H242" s="123" t="s">
        <v>235</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78"/>
      <c r="AF242" s="680"/>
      <c r="AG242" s="696"/>
      <c r="AH242" s="674"/>
      <c r="AI242" s="668"/>
      <c r="AJ242" s="670"/>
      <c r="AK242" s="672"/>
      <c r="AL242" s="190"/>
      <c r="AM242" s="202"/>
      <c r="AN242" s="202"/>
      <c r="AO242" s="202"/>
      <c r="AP242" s="202"/>
      <c r="AQ242" s="202"/>
      <c r="AR242" s="190"/>
      <c r="AS242" s="190"/>
    </row>
    <row r="243" spans="1:45" ht="22.5" customHeight="1" x14ac:dyDescent="0.2">
      <c r="A243" s="680"/>
      <c r="B243" s="719"/>
      <c r="C243" s="721"/>
      <c r="D243" s="723"/>
      <c r="E243" s="721"/>
      <c r="F243" s="690" t="s">
        <v>237</v>
      </c>
      <c r="G243" s="701"/>
      <c r="H243" s="123" t="s">
        <v>233</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78"/>
      <c r="AF243" s="680"/>
      <c r="AG243" s="696"/>
      <c r="AH243" s="674"/>
      <c r="AI243" s="668"/>
      <c r="AJ243" s="670"/>
      <c r="AK243" s="672"/>
      <c r="AL243" s="190"/>
      <c r="AM243" s="202"/>
      <c r="AN243" s="202"/>
      <c r="AO243" s="202"/>
      <c r="AP243" s="202"/>
      <c r="AQ243" s="202"/>
      <c r="AR243" s="190"/>
      <c r="AS243" s="190"/>
    </row>
    <row r="244" spans="1:45" ht="22.5" customHeight="1" x14ac:dyDescent="0.2">
      <c r="A244" s="680"/>
      <c r="B244" s="719"/>
      <c r="C244" s="721"/>
      <c r="D244" s="723"/>
      <c r="E244" s="721"/>
      <c r="F244" s="688"/>
      <c r="G244" s="699"/>
      <c r="H244" s="123" t="s">
        <v>234</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78"/>
      <c r="AF244" s="680"/>
      <c r="AG244" s="696"/>
      <c r="AH244" s="674"/>
      <c r="AI244" s="668"/>
      <c r="AJ244" s="670"/>
      <c r="AK244" s="672"/>
      <c r="AL244" s="190"/>
      <c r="AM244" s="202"/>
      <c r="AN244" s="202"/>
      <c r="AO244" s="202"/>
      <c r="AP244" s="202"/>
      <c r="AQ244" s="202"/>
      <c r="AR244" s="190"/>
      <c r="AS244" s="190"/>
    </row>
    <row r="245" spans="1:45" ht="22.5" customHeight="1" x14ac:dyDescent="0.2">
      <c r="A245" s="680"/>
      <c r="B245" s="719"/>
      <c r="C245" s="721"/>
      <c r="D245" s="723"/>
      <c r="E245" s="721"/>
      <c r="F245" s="689"/>
      <c r="G245" s="700"/>
      <c r="H245" s="123" t="s">
        <v>235</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78"/>
      <c r="AF245" s="680"/>
      <c r="AG245" s="696"/>
      <c r="AH245" s="674"/>
      <c r="AI245" s="668"/>
      <c r="AJ245" s="670"/>
      <c r="AK245" s="672"/>
      <c r="AL245" s="190"/>
      <c r="AM245" s="202"/>
      <c r="AN245" s="202"/>
      <c r="AO245" s="202"/>
      <c r="AP245" s="202"/>
      <c r="AQ245" s="202"/>
      <c r="AR245" s="190"/>
      <c r="AS245" s="190"/>
    </row>
    <row r="246" spans="1:45" ht="22.5" customHeight="1" x14ac:dyDescent="0.2">
      <c r="A246" s="680"/>
      <c r="B246" s="719"/>
      <c r="C246" s="721"/>
      <c r="D246" s="723"/>
      <c r="E246" s="721"/>
      <c r="F246" s="690" t="s">
        <v>238</v>
      </c>
      <c r="G246" s="701"/>
      <c r="H246" s="123" t="s">
        <v>233</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78"/>
      <c r="AF246" s="680"/>
      <c r="AG246" s="696"/>
      <c r="AH246" s="674"/>
      <c r="AI246" s="668"/>
      <c r="AJ246" s="670"/>
      <c r="AK246" s="672"/>
      <c r="AL246" s="190"/>
      <c r="AM246" s="202"/>
      <c r="AN246" s="202"/>
      <c r="AO246" s="202"/>
      <c r="AP246" s="202"/>
      <c r="AQ246" s="202"/>
      <c r="AR246" s="190"/>
      <c r="AS246" s="190"/>
    </row>
    <row r="247" spans="1:45" ht="22.5" customHeight="1" x14ac:dyDescent="0.2">
      <c r="A247" s="680"/>
      <c r="B247" s="719"/>
      <c r="C247" s="721"/>
      <c r="D247" s="723"/>
      <c r="E247" s="721"/>
      <c r="F247" s="688"/>
      <c r="G247" s="699"/>
      <c r="H247" s="123" t="s">
        <v>234</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78"/>
      <c r="AF247" s="680"/>
      <c r="AG247" s="696"/>
      <c r="AH247" s="674"/>
      <c r="AI247" s="668"/>
      <c r="AJ247" s="670"/>
      <c r="AK247" s="672"/>
      <c r="AL247" s="190"/>
      <c r="AM247" s="202"/>
      <c r="AN247" s="202"/>
      <c r="AO247" s="202"/>
      <c r="AP247" s="202"/>
      <c r="AQ247" s="202"/>
      <c r="AR247" s="190"/>
      <c r="AS247" s="190"/>
    </row>
    <row r="248" spans="1:45" ht="22.5" customHeight="1" x14ac:dyDescent="0.2">
      <c r="A248" s="680"/>
      <c r="B248" s="719"/>
      <c r="C248" s="721"/>
      <c r="D248" s="723"/>
      <c r="E248" s="721"/>
      <c r="F248" s="689"/>
      <c r="G248" s="700"/>
      <c r="H248" s="123" t="s">
        <v>235</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78"/>
      <c r="AF248" s="680"/>
      <c r="AG248" s="696"/>
      <c r="AH248" s="674"/>
      <c r="AI248" s="668"/>
      <c r="AJ248" s="670"/>
      <c r="AK248" s="672"/>
      <c r="AL248" s="190"/>
      <c r="AM248" s="202"/>
      <c r="AN248" s="202"/>
      <c r="AO248" s="202"/>
      <c r="AP248" s="202"/>
      <c r="AQ248" s="202"/>
      <c r="AR248" s="190"/>
      <c r="AS248" s="190"/>
    </row>
    <row r="249" spans="1:45" ht="22.5" customHeight="1" x14ac:dyDescent="0.2">
      <c r="A249" s="680"/>
      <c r="B249" s="719"/>
      <c r="C249" s="721"/>
      <c r="D249" s="723"/>
      <c r="E249" s="721"/>
      <c r="F249" s="690" t="s">
        <v>239</v>
      </c>
      <c r="G249" s="701"/>
      <c r="H249" s="123" t="s">
        <v>233</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78"/>
      <c r="AF249" s="680"/>
      <c r="AG249" s="696"/>
      <c r="AH249" s="674"/>
      <c r="AI249" s="668"/>
      <c r="AJ249" s="670"/>
      <c r="AK249" s="672"/>
      <c r="AL249" s="190"/>
      <c r="AM249" s="202"/>
      <c r="AN249" s="202"/>
      <c r="AO249" s="202"/>
      <c r="AP249" s="202"/>
      <c r="AQ249" s="202"/>
      <c r="AR249" s="190"/>
      <c r="AS249" s="190"/>
    </row>
    <row r="250" spans="1:45" ht="22.5" customHeight="1" x14ac:dyDescent="0.2">
      <c r="A250" s="680"/>
      <c r="B250" s="719"/>
      <c r="C250" s="721"/>
      <c r="D250" s="723"/>
      <c r="E250" s="721"/>
      <c r="F250" s="688"/>
      <c r="G250" s="699"/>
      <c r="H250" s="123" t="s">
        <v>234</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78"/>
      <c r="AF250" s="680"/>
      <c r="AG250" s="696"/>
      <c r="AH250" s="674"/>
      <c r="AI250" s="668"/>
      <c r="AJ250" s="670"/>
      <c r="AK250" s="672"/>
      <c r="AL250" s="190"/>
      <c r="AM250" s="202"/>
      <c r="AN250" s="202"/>
      <c r="AO250" s="202"/>
      <c r="AP250" s="202"/>
      <c r="AQ250" s="202"/>
      <c r="AR250" s="190"/>
      <c r="AS250" s="190"/>
    </row>
    <row r="251" spans="1:45" ht="22.5" customHeight="1" thickBot="1" x14ac:dyDescent="0.25">
      <c r="A251" s="681"/>
      <c r="B251" s="720"/>
      <c r="C251" s="722"/>
      <c r="D251" s="724"/>
      <c r="E251" s="722"/>
      <c r="F251" s="727"/>
      <c r="G251" s="728"/>
      <c r="H251" s="125" t="s">
        <v>235</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79"/>
      <c r="AF251" s="681"/>
      <c r="AG251" s="697"/>
      <c r="AH251" s="675"/>
      <c r="AI251" s="669"/>
      <c r="AJ251" s="671"/>
      <c r="AK251" s="673"/>
      <c r="AL251" s="190"/>
      <c r="AM251" s="202"/>
      <c r="AN251" s="202"/>
      <c r="AO251" s="202"/>
      <c r="AP251" s="202"/>
      <c r="AQ251" s="202"/>
      <c r="AR251" s="190"/>
      <c r="AS251" s="190"/>
    </row>
    <row r="252" spans="1:45" ht="22.5" customHeight="1" x14ac:dyDescent="0.2">
      <c r="A252" s="680" t="str">
        <f>'1 Contexto e Identificación'!$A$27</f>
        <v>R17</v>
      </c>
      <c r="B252" s="719" t="str">
        <f>+'1 Contexto e Identificación'!$E$27</f>
        <v xml:space="preserve">  </v>
      </c>
      <c r="C252" s="721" t="str">
        <f>+'4 Mapa Calor Inherente'!$C$28</f>
        <v/>
      </c>
      <c r="D252" s="723" t="str">
        <f>+'4 Mapa Calor Inherente'!$D$28</f>
        <v/>
      </c>
      <c r="E252" s="721" t="str">
        <f>+'4 Mapa Calor Inherente'!$E$28</f>
        <v/>
      </c>
      <c r="F252" s="688" t="s">
        <v>232</v>
      </c>
      <c r="G252" s="699"/>
      <c r="H252" s="121" t="s">
        <v>233</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78" t="str">
        <f>+IF(AC252="","",AVERAGE(AC252:AC266))</f>
        <v/>
      </c>
      <c r="AF252" s="680" t="str" cm="1">
        <f t="array" ref="AF252">+_xlfn.IFS(AE252="","",AE252='12 Formulas'!$BR$2,'12 Formulas'!$BQ$2,AE252&gt;='12 Formulas'!$BS$3,'12 Formulas'!$BQ$3,AE252&gt;='12 Formulas'!$BS$4,'12 Formulas'!$BQ$4)</f>
        <v/>
      </c>
      <c r="AG252" s="696" t="str">
        <f>+IF(AF252="","",'12 Formulas'!$BU$2)</f>
        <v/>
      </c>
      <c r="AH252" s="674" t="str" cm="1">
        <f t="array" ref="AH252">+_xlfn.IFS(AG252="","",AG252='12 Formulas'!$BX$4,'12 Formulas'!$BY$4,AND(AF252='12 Formulas'!$BW$3,AG252='12 Formulas'!$BX$3),'12 Formulas'!$BY$3,AND(AF252='12 Formulas'!$BW$5,AG252='12 Formulas'!$BX$5),'12 Formulas'!$BY$5,AND(AF252='12 Formulas'!$BW$7,AG252='12 Formulas'!$BX$7),'12 Formulas'!$BY$7)</f>
        <v/>
      </c>
      <c r="AI252" s="668"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0" t="str">
        <f>+IF(D252="","",D252)</f>
        <v/>
      </c>
      <c r="AK252" s="672"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80"/>
      <c r="B253" s="719"/>
      <c r="C253" s="721"/>
      <c r="D253" s="723"/>
      <c r="E253" s="721"/>
      <c r="F253" s="688"/>
      <c r="G253" s="699"/>
      <c r="H253" s="123" t="s">
        <v>234</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78"/>
      <c r="AF253" s="680"/>
      <c r="AG253" s="696"/>
      <c r="AH253" s="674"/>
      <c r="AI253" s="668"/>
      <c r="AJ253" s="670"/>
      <c r="AK253" s="672"/>
      <c r="AL253" s="190"/>
      <c r="AM253" s="202"/>
      <c r="AN253" s="202"/>
      <c r="AO253" s="202"/>
      <c r="AP253" s="202"/>
      <c r="AQ253" s="202"/>
      <c r="AR253" s="190"/>
      <c r="AS253" s="190"/>
    </row>
    <row r="254" spans="1:45" ht="22.5" customHeight="1" x14ac:dyDescent="0.2">
      <c r="A254" s="680"/>
      <c r="B254" s="719"/>
      <c r="C254" s="721"/>
      <c r="D254" s="723"/>
      <c r="E254" s="721"/>
      <c r="F254" s="689"/>
      <c r="G254" s="700"/>
      <c r="H254" s="123" t="s">
        <v>235</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78"/>
      <c r="AF254" s="680"/>
      <c r="AG254" s="696"/>
      <c r="AH254" s="674"/>
      <c r="AI254" s="668"/>
      <c r="AJ254" s="670"/>
      <c r="AK254" s="672"/>
      <c r="AL254" s="190"/>
      <c r="AM254" s="202"/>
      <c r="AN254" s="202"/>
      <c r="AO254" s="202"/>
      <c r="AP254" s="202"/>
      <c r="AQ254" s="202"/>
      <c r="AR254" s="190"/>
      <c r="AS254" s="190"/>
    </row>
    <row r="255" spans="1:45" ht="22.5" customHeight="1" x14ac:dyDescent="0.2">
      <c r="A255" s="680"/>
      <c r="B255" s="719"/>
      <c r="C255" s="721"/>
      <c r="D255" s="723"/>
      <c r="E255" s="721"/>
      <c r="F255" s="690" t="s">
        <v>236</v>
      </c>
      <c r="G255" s="701"/>
      <c r="H255" s="123" t="s">
        <v>233</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78"/>
      <c r="AF255" s="680"/>
      <c r="AG255" s="696"/>
      <c r="AH255" s="674"/>
      <c r="AI255" s="668"/>
      <c r="AJ255" s="670"/>
      <c r="AK255" s="672"/>
      <c r="AL255" s="190"/>
      <c r="AM255" s="202"/>
      <c r="AN255" s="202"/>
      <c r="AO255" s="202"/>
      <c r="AP255" s="202"/>
      <c r="AQ255" s="202"/>
      <c r="AR255" s="190"/>
      <c r="AS255" s="190"/>
    </row>
    <row r="256" spans="1:45" ht="22.5" customHeight="1" x14ac:dyDescent="0.2">
      <c r="A256" s="680"/>
      <c r="B256" s="719"/>
      <c r="C256" s="721"/>
      <c r="D256" s="723"/>
      <c r="E256" s="721"/>
      <c r="F256" s="688"/>
      <c r="G256" s="699"/>
      <c r="H256" s="123" t="s">
        <v>234</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78"/>
      <c r="AF256" s="680"/>
      <c r="AG256" s="696"/>
      <c r="AH256" s="674"/>
      <c r="AI256" s="668"/>
      <c r="AJ256" s="670"/>
      <c r="AK256" s="672"/>
      <c r="AL256" s="190"/>
      <c r="AM256" s="202"/>
      <c r="AN256" s="202"/>
      <c r="AO256" s="202"/>
      <c r="AP256" s="202"/>
      <c r="AQ256" s="202"/>
      <c r="AR256" s="190"/>
      <c r="AS256" s="190"/>
    </row>
    <row r="257" spans="1:45" ht="22.5" customHeight="1" x14ac:dyDescent="0.2">
      <c r="A257" s="680"/>
      <c r="B257" s="719"/>
      <c r="C257" s="721"/>
      <c r="D257" s="723"/>
      <c r="E257" s="721"/>
      <c r="F257" s="689"/>
      <c r="G257" s="700"/>
      <c r="H257" s="123" t="s">
        <v>235</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78"/>
      <c r="AF257" s="680"/>
      <c r="AG257" s="696"/>
      <c r="AH257" s="674"/>
      <c r="AI257" s="668"/>
      <c r="AJ257" s="670"/>
      <c r="AK257" s="672"/>
      <c r="AL257" s="190"/>
      <c r="AM257" s="202"/>
      <c r="AN257" s="202"/>
      <c r="AO257" s="202"/>
      <c r="AP257" s="202"/>
      <c r="AQ257" s="202"/>
      <c r="AR257" s="190"/>
      <c r="AS257" s="190"/>
    </row>
    <row r="258" spans="1:45" ht="22.5" customHeight="1" x14ac:dyDescent="0.2">
      <c r="A258" s="680"/>
      <c r="B258" s="719"/>
      <c r="C258" s="721"/>
      <c r="D258" s="723"/>
      <c r="E258" s="721"/>
      <c r="F258" s="690" t="s">
        <v>237</v>
      </c>
      <c r="G258" s="701"/>
      <c r="H258" s="123" t="s">
        <v>233</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78"/>
      <c r="AF258" s="680"/>
      <c r="AG258" s="696"/>
      <c r="AH258" s="674"/>
      <c r="AI258" s="668"/>
      <c r="AJ258" s="670"/>
      <c r="AK258" s="672"/>
      <c r="AL258" s="190"/>
      <c r="AM258" s="202"/>
      <c r="AN258" s="202"/>
      <c r="AO258" s="202"/>
      <c r="AP258" s="202"/>
      <c r="AQ258" s="202"/>
      <c r="AR258" s="190"/>
      <c r="AS258" s="190"/>
    </row>
    <row r="259" spans="1:45" ht="22.5" customHeight="1" x14ac:dyDescent="0.2">
      <c r="A259" s="680"/>
      <c r="B259" s="719"/>
      <c r="C259" s="721"/>
      <c r="D259" s="723"/>
      <c r="E259" s="721"/>
      <c r="F259" s="688"/>
      <c r="G259" s="699"/>
      <c r="H259" s="123" t="s">
        <v>234</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78"/>
      <c r="AF259" s="680"/>
      <c r="AG259" s="696"/>
      <c r="AH259" s="674"/>
      <c r="AI259" s="668"/>
      <c r="AJ259" s="670"/>
      <c r="AK259" s="672"/>
      <c r="AL259" s="190"/>
      <c r="AM259" s="202"/>
      <c r="AN259" s="202"/>
      <c r="AO259" s="202"/>
      <c r="AP259" s="202"/>
      <c r="AQ259" s="202"/>
      <c r="AR259" s="190"/>
      <c r="AS259" s="190"/>
    </row>
    <row r="260" spans="1:45" ht="22.5" customHeight="1" x14ac:dyDescent="0.2">
      <c r="A260" s="680"/>
      <c r="B260" s="719"/>
      <c r="C260" s="721"/>
      <c r="D260" s="723"/>
      <c r="E260" s="721"/>
      <c r="F260" s="689"/>
      <c r="G260" s="700"/>
      <c r="H260" s="123" t="s">
        <v>235</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78"/>
      <c r="AF260" s="680"/>
      <c r="AG260" s="696"/>
      <c r="AH260" s="674"/>
      <c r="AI260" s="668"/>
      <c r="AJ260" s="670"/>
      <c r="AK260" s="672"/>
      <c r="AL260" s="190"/>
      <c r="AM260" s="202"/>
      <c r="AN260" s="202"/>
      <c r="AO260" s="202"/>
      <c r="AP260" s="202"/>
      <c r="AQ260" s="202"/>
      <c r="AR260" s="190"/>
      <c r="AS260" s="190"/>
    </row>
    <row r="261" spans="1:45" ht="22.5" customHeight="1" x14ac:dyDescent="0.2">
      <c r="A261" s="680"/>
      <c r="B261" s="719"/>
      <c r="C261" s="721"/>
      <c r="D261" s="723"/>
      <c r="E261" s="721"/>
      <c r="F261" s="690" t="s">
        <v>238</v>
      </c>
      <c r="G261" s="701"/>
      <c r="H261" s="123" t="s">
        <v>233</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78"/>
      <c r="AF261" s="680"/>
      <c r="AG261" s="696"/>
      <c r="AH261" s="674"/>
      <c r="AI261" s="668"/>
      <c r="AJ261" s="670"/>
      <c r="AK261" s="672"/>
      <c r="AL261" s="190"/>
      <c r="AM261" s="202"/>
      <c r="AN261" s="202"/>
      <c r="AO261" s="202"/>
      <c r="AP261" s="202"/>
      <c r="AQ261" s="202"/>
      <c r="AR261" s="190"/>
      <c r="AS261" s="190"/>
    </row>
    <row r="262" spans="1:45" ht="22.5" customHeight="1" x14ac:dyDescent="0.2">
      <c r="A262" s="680"/>
      <c r="B262" s="719"/>
      <c r="C262" s="721"/>
      <c r="D262" s="723"/>
      <c r="E262" s="721"/>
      <c r="F262" s="688"/>
      <c r="G262" s="699"/>
      <c r="H262" s="123" t="s">
        <v>234</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78"/>
      <c r="AF262" s="680"/>
      <c r="AG262" s="696"/>
      <c r="AH262" s="674"/>
      <c r="AI262" s="668"/>
      <c r="AJ262" s="670"/>
      <c r="AK262" s="672"/>
      <c r="AL262" s="190"/>
      <c r="AM262" s="202"/>
      <c r="AN262" s="202"/>
      <c r="AO262" s="202"/>
      <c r="AP262" s="202"/>
      <c r="AQ262" s="202"/>
      <c r="AR262" s="190"/>
      <c r="AS262" s="190"/>
    </row>
    <row r="263" spans="1:45" ht="22.5" customHeight="1" x14ac:dyDescent="0.2">
      <c r="A263" s="680"/>
      <c r="B263" s="719"/>
      <c r="C263" s="721"/>
      <c r="D263" s="723"/>
      <c r="E263" s="721"/>
      <c r="F263" s="689"/>
      <c r="G263" s="700"/>
      <c r="H263" s="123" t="s">
        <v>235</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78"/>
      <c r="AF263" s="680"/>
      <c r="AG263" s="696"/>
      <c r="AH263" s="674"/>
      <c r="AI263" s="668"/>
      <c r="AJ263" s="670"/>
      <c r="AK263" s="672"/>
      <c r="AL263" s="190"/>
      <c r="AM263" s="202"/>
      <c r="AN263" s="202"/>
      <c r="AO263" s="202"/>
      <c r="AP263" s="202"/>
      <c r="AQ263" s="202"/>
      <c r="AR263" s="190"/>
      <c r="AS263" s="190"/>
    </row>
    <row r="264" spans="1:45" ht="22.5" customHeight="1" x14ac:dyDescent="0.2">
      <c r="A264" s="680"/>
      <c r="B264" s="719"/>
      <c r="C264" s="721"/>
      <c r="D264" s="723"/>
      <c r="E264" s="721"/>
      <c r="F264" s="690" t="s">
        <v>239</v>
      </c>
      <c r="G264" s="701"/>
      <c r="H264" s="123" t="s">
        <v>233</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78"/>
      <c r="AF264" s="680"/>
      <c r="AG264" s="696"/>
      <c r="AH264" s="674"/>
      <c r="AI264" s="668"/>
      <c r="AJ264" s="670"/>
      <c r="AK264" s="672"/>
      <c r="AL264" s="190"/>
      <c r="AM264" s="202"/>
      <c r="AN264" s="202"/>
      <c r="AO264" s="202"/>
      <c r="AP264" s="202"/>
      <c r="AQ264" s="202"/>
      <c r="AR264" s="190"/>
      <c r="AS264" s="190"/>
    </row>
    <row r="265" spans="1:45" ht="22.5" customHeight="1" x14ac:dyDescent="0.2">
      <c r="A265" s="680"/>
      <c r="B265" s="719"/>
      <c r="C265" s="721"/>
      <c r="D265" s="723"/>
      <c r="E265" s="721"/>
      <c r="F265" s="688"/>
      <c r="G265" s="699"/>
      <c r="H265" s="123" t="s">
        <v>234</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78"/>
      <c r="AF265" s="680"/>
      <c r="AG265" s="696"/>
      <c r="AH265" s="674"/>
      <c r="AI265" s="668"/>
      <c r="AJ265" s="670"/>
      <c r="AK265" s="672"/>
      <c r="AL265" s="190"/>
      <c r="AM265" s="202"/>
      <c r="AN265" s="202"/>
      <c r="AO265" s="202"/>
      <c r="AP265" s="202"/>
      <c r="AQ265" s="202"/>
      <c r="AR265" s="190"/>
      <c r="AS265" s="190"/>
    </row>
    <row r="266" spans="1:45" ht="22.5" customHeight="1" thickBot="1" x14ac:dyDescent="0.25">
      <c r="A266" s="681"/>
      <c r="B266" s="720"/>
      <c r="C266" s="722"/>
      <c r="D266" s="724"/>
      <c r="E266" s="722"/>
      <c r="F266" s="727"/>
      <c r="G266" s="728"/>
      <c r="H266" s="125" t="s">
        <v>235</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79"/>
      <c r="AF266" s="681"/>
      <c r="AG266" s="697"/>
      <c r="AH266" s="675"/>
      <c r="AI266" s="669"/>
      <c r="AJ266" s="671"/>
      <c r="AK266" s="673"/>
      <c r="AL266" s="190"/>
      <c r="AM266" s="202"/>
      <c r="AN266" s="202"/>
      <c r="AO266" s="202"/>
      <c r="AP266" s="202"/>
      <c r="AQ266" s="202"/>
      <c r="AR266" s="190"/>
      <c r="AS266" s="190"/>
    </row>
    <row r="267" spans="1:45" ht="22.5" customHeight="1" x14ac:dyDescent="0.2">
      <c r="A267" s="680" t="str">
        <f>'1 Contexto e Identificación'!$A$28</f>
        <v>R18</v>
      </c>
      <c r="B267" s="719" t="str">
        <f>+'1 Contexto e Identificación'!$E$28</f>
        <v xml:space="preserve">  </v>
      </c>
      <c r="C267" s="721" t="str">
        <f>+'4 Mapa Calor Inherente'!$C$29</f>
        <v/>
      </c>
      <c r="D267" s="723" t="str">
        <f>+'4 Mapa Calor Inherente'!$D$29</f>
        <v/>
      </c>
      <c r="E267" s="721" t="str">
        <f>+'4 Mapa Calor Inherente'!$E$29</f>
        <v/>
      </c>
      <c r="F267" s="688" t="s">
        <v>232</v>
      </c>
      <c r="G267" s="699"/>
      <c r="H267" s="121" t="s">
        <v>233</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78" t="str">
        <f>+IF(AC267="","",AVERAGE(AC267:AC281))</f>
        <v/>
      </c>
      <c r="AF267" s="680" t="str" cm="1">
        <f t="array" ref="AF267">+_xlfn.IFS(AE267="","",AE267='12 Formulas'!$BR$2,'12 Formulas'!$BQ$2,AE267&gt;='12 Formulas'!$BS$3,'12 Formulas'!$BQ$3,AE267&gt;='12 Formulas'!$BS$4,'12 Formulas'!$BQ$4)</f>
        <v/>
      </c>
      <c r="AG267" s="696" t="str">
        <f>+IF(AF267="","",'12 Formulas'!$BU$2)</f>
        <v/>
      </c>
      <c r="AH267" s="674" t="str" cm="1">
        <f t="array" ref="AH267">+_xlfn.IFS(AG267="","",AG267='12 Formulas'!$BX$4,'12 Formulas'!$BY$4,AND(AF267='12 Formulas'!$BW$3,AG267='12 Formulas'!$BX$3),'12 Formulas'!$BY$3,AND(AF267='12 Formulas'!$BW$5,AG267='12 Formulas'!$BX$5),'12 Formulas'!$BY$5,AND(AF267='12 Formulas'!$BW$7,AG267='12 Formulas'!$BX$7),'12 Formulas'!$BY$7)</f>
        <v/>
      </c>
      <c r="AI267" s="668"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0" t="str">
        <f>+IF(D267="","",D267)</f>
        <v/>
      </c>
      <c r="AK267" s="672"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80"/>
      <c r="B268" s="719"/>
      <c r="C268" s="721"/>
      <c r="D268" s="723"/>
      <c r="E268" s="721"/>
      <c r="F268" s="688"/>
      <c r="G268" s="699"/>
      <c r="H268" s="123" t="s">
        <v>234</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78"/>
      <c r="AF268" s="680"/>
      <c r="AG268" s="696"/>
      <c r="AH268" s="674"/>
      <c r="AI268" s="668"/>
      <c r="AJ268" s="670"/>
      <c r="AK268" s="672"/>
      <c r="AL268" s="190"/>
      <c r="AM268" s="202"/>
      <c r="AN268" s="202"/>
      <c r="AO268" s="202"/>
      <c r="AP268" s="202"/>
      <c r="AQ268" s="202"/>
      <c r="AR268" s="190"/>
      <c r="AS268" s="190"/>
    </row>
    <row r="269" spans="1:45" ht="22.5" customHeight="1" x14ac:dyDescent="0.2">
      <c r="A269" s="680"/>
      <c r="B269" s="719"/>
      <c r="C269" s="721"/>
      <c r="D269" s="723"/>
      <c r="E269" s="721"/>
      <c r="F269" s="689"/>
      <c r="G269" s="700"/>
      <c r="H269" s="123" t="s">
        <v>235</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78"/>
      <c r="AF269" s="680"/>
      <c r="AG269" s="696"/>
      <c r="AH269" s="674"/>
      <c r="AI269" s="668"/>
      <c r="AJ269" s="670"/>
      <c r="AK269" s="672"/>
      <c r="AL269" s="190"/>
      <c r="AM269" s="202"/>
      <c r="AN269" s="202"/>
      <c r="AO269" s="202"/>
      <c r="AP269" s="202"/>
      <c r="AQ269" s="202"/>
      <c r="AR269" s="190"/>
      <c r="AS269" s="190"/>
    </row>
    <row r="270" spans="1:45" ht="22.5" customHeight="1" x14ac:dyDescent="0.2">
      <c r="A270" s="680"/>
      <c r="B270" s="719"/>
      <c r="C270" s="721"/>
      <c r="D270" s="723"/>
      <c r="E270" s="721"/>
      <c r="F270" s="690" t="s">
        <v>236</v>
      </c>
      <c r="G270" s="701"/>
      <c r="H270" s="123" t="s">
        <v>233</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78"/>
      <c r="AF270" s="680"/>
      <c r="AG270" s="696"/>
      <c r="AH270" s="674"/>
      <c r="AI270" s="668"/>
      <c r="AJ270" s="670"/>
      <c r="AK270" s="672"/>
      <c r="AL270" s="190"/>
      <c r="AM270" s="202"/>
      <c r="AN270" s="202"/>
      <c r="AO270" s="202"/>
      <c r="AP270" s="202"/>
      <c r="AQ270" s="202"/>
      <c r="AR270" s="190"/>
      <c r="AS270" s="190"/>
    </row>
    <row r="271" spans="1:45" ht="22.5" customHeight="1" x14ac:dyDescent="0.2">
      <c r="A271" s="680"/>
      <c r="B271" s="719"/>
      <c r="C271" s="721"/>
      <c r="D271" s="723"/>
      <c r="E271" s="721"/>
      <c r="F271" s="688"/>
      <c r="G271" s="699"/>
      <c r="H271" s="123" t="s">
        <v>234</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78"/>
      <c r="AF271" s="680"/>
      <c r="AG271" s="696"/>
      <c r="AH271" s="674"/>
      <c r="AI271" s="668"/>
      <c r="AJ271" s="670"/>
      <c r="AK271" s="672"/>
      <c r="AL271" s="190"/>
      <c r="AM271" s="202"/>
      <c r="AN271" s="202"/>
      <c r="AO271" s="202"/>
      <c r="AP271" s="202"/>
      <c r="AQ271" s="202"/>
      <c r="AR271" s="190"/>
      <c r="AS271" s="190"/>
    </row>
    <row r="272" spans="1:45" ht="22.5" customHeight="1" x14ac:dyDescent="0.2">
      <c r="A272" s="680"/>
      <c r="B272" s="719"/>
      <c r="C272" s="721"/>
      <c r="D272" s="723"/>
      <c r="E272" s="721"/>
      <c r="F272" s="689"/>
      <c r="G272" s="700"/>
      <c r="H272" s="123" t="s">
        <v>235</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78"/>
      <c r="AF272" s="680"/>
      <c r="AG272" s="696"/>
      <c r="AH272" s="674"/>
      <c r="AI272" s="668"/>
      <c r="AJ272" s="670"/>
      <c r="AK272" s="672"/>
      <c r="AL272" s="190"/>
      <c r="AM272" s="202"/>
      <c r="AN272" s="202"/>
      <c r="AO272" s="202"/>
      <c r="AP272" s="202"/>
      <c r="AQ272" s="202"/>
      <c r="AR272" s="190"/>
      <c r="AS272" s="190"/>
    </row>
    <row r="273" spans="1:45" ht="22.5" customHeight="1" x14ac:dyDescent="0.2">
      <c r="A273" s="680"/>
      <c r="B273" s="719"/>
      <c r="C273" s="721"/>
      <c r="D273" s="723"/>
      <c r="E273" s="721"/>
      <c r="F273" s="690" t="s">
        <v>237</v>
      </c>
      <c r="G273" s="701"/>
      <c r="H273" s="123" t="s">
        <v>233</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78"/>
      <c r="AF273" s="680"/>
      <c r="AG273" s="696"/>
      <c r="AH273" s="674"/>
      <c r="AI273" s="668"/>
      <c r="AJ273" s="670"/>
      <c r="AK273" s="672"/>
      <c r="AL273" s="190"/>
      <c r="AM273" s="202"/>
      <c r="AN273" s="202"/>
      <c r="AO273" s="202"/>
      <c r="AP273" s="202"/>
      <c r="AQ273" s="202"/>
      <c r="AR273" s="190"/>
      <c r="AS273" s="190"/>
    </row>
    <row r="274" spans="1:45" ht="22.5" customHeight="1" x14ac:dyDescent="0.2">
      <c r="A274" s="680"/>
      <c r="B274" s="719"/>
      <c r="C274" s="721"/>
      <c r="D274" s="723"/>
      <c r="E274" s="721"/>
      <c r="F274" s="688"/>
      <c r="G274" s="699"/>
      <c r="H274" s="123" t="s">
        <v>234</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78"/>
      <c r="AF274" s="680"/>
      <c r="AG274" s="696"/>
      <c r="AH274" s="674"/>
      <c r="AI274" s="668"/>
      <c r="AJ274" s="670"/>
      <c r="AK274" s="672"/>
      <c r="AL274" s="190"/>
      <c r="AM274" s="202"/>
      <c r="AN274" s="202"/>
      <c r="AO274" s="202"/>
      <c r="AP274" s="202"/>
      <c r="AQ274" s="202"/>
      <c r="AR274" s="190"/>
      <c r="AS274" s="190"/>
    </row>
    <row r="275" spans="1:45" ht="22.5" customHeight="1" x14ac:dyDescent="0.2">
      <c r="A275" s="680"/>
      <c r="B275" s="719"/>
      <c r="C275" s="721"/>
      <c r="D275" s="723"/>
      <c r="E275" s="721"/>
      <c r="F275" s="689"/>
      <c r="G275" s="700"/>
      <c r="H275" s="123" t="s">
        <v>235</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78"/>
      <c r="AF275" s="680"/>
      <c r="AG275" s="696"/>
      <c r="AH275" s="674"/>
      <c r="AI275" s="668"/>
      <c r="AJ275" s="670"/>
      <c r="AK275" s="672"/>
      <c r="AL275" s="190"/>
      <c r="AM275" s="202"/>
      <c r="AN275" s="202"/>
      <c r="AO275" s="202"/>
      <c r="AP275" s="202"/>
      <c r="AQ275" s="202"/>
      <c r="AR275" s="190"/>
      <c r="AS275" s="190"/>
    </row>
    <row r="276" spans="1:45" ht="22.5" customHeight="1" x14ac:dyDescent="0.2">
      <c r="A276" s="680"/>
      <c r="B276" s="719"/>
      <c r="C276" s="721"/>
      <c r="D276" s="723"/>
      <c r="E276" s="721"/>
      <c r="F276" s="690" t="s">
        <v>238</v>
      </c>
      <c r="G276" s="701"/>
      <c r="H276" s="123" t="s">
        <v>233</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78"/>
      <c r="AF276" s="680"/>
      <c r="AG276" s="696"/>
      <c r="AH276" s="674"/>
      <c r="AI276" s="668"/>
      <c r="AJ276" s="670"/>
      <c r="AK276" s="672"/>
      <c r="AL276" s="190"/>
      <c r="AM276" s="202"/>
      <c r="AN276" s="202"/>
      <c r="AO276" s="202"/>
      <c r="AP276" s="202"/>
      <c r="AQ276" s="202"/>
      <c r="AR276" s="190"/>
      <c r="AS276" s="190"/>
    </row>
    <row r="277" spans="1:45" ht="22.5" customHeight="1" x14ac:dyDescent="0.2">
      <c r="A277" s="680"/>
      <c r="B277" s="719"/>
      <c r="C277" s="721"/>
      <c r="D277" s="723"/>
      <c r="E277" s="721"/>
      <c r="F277" s="688"/>
      <c r="G277" s="699"/>
      <c r="H277" s="123" t="s">
        <v>234</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78"/>
      <c r="AF277" s="680"/>
      <c r="AG277" s="696"/>
      <c r="AH277" s="674"/>
      <c r="AI277" s="668"/>
      <c r="AJ277" s="670"/>
      <c r="AK277" s="672"/>
      <c r="AL277" s="190"/>
      <c r="AM277" s="202"/>
      <c r="AN277" s="202"/>
      <c r="AO277" s="202"/>
      <c r="AP277" s="202"/>
      <c r="AQ277" s="202"/>
      <c r="AR277" s="190"/>
      <c r="AS277" s="190"/>
    </row>
    <row r="278" spans="1:45" ht="22.5" customHeight="1" x14ac:dyDescent="0.2">
      <c r="A278" s="680"/>
      <c r="B278" s="719"/>
      <c r="C278" s="721"/>
      <c r="D278" s="723"/>
      <c r="E278" s="721"/>
      <c r="F278" s="689"/>
      <c r="G278" s="700"/>
      <c r="H278" s="123" t="s">
        <v>235</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78"/>
      <c r="AF278" s="680"/>
      <c r="AG278" s="696"/>
      <c r="AH278" s="674"/>
      <c r="AI278" s="668"/>
      <c r="AJ278" s="670"/>
      <c r="AK278" s="672"/>
      <c r="AL278" s="190"/>
      <c r="AM278" s="202"/>
      <c r="AN278" s="202"/>
      <c r="AO278" s="202"/>
      <c r="AP278" s="202"/>
      <c r="AQ278" s="202"/>
      <c r="AR278" s="190"/>
      <c r="AS278" s="190"/>
    </row>
    <row r="279" spans="1:45" ht="22.5" customHeight="1" x14ac:dyDescent="0.2">
      <c r="A279" s="680"/>
      <c r="B279" s="719"/>
      <c r="C279" s="721"/>
      <c r="D279" s="723"/>
      <c r="E279" s="721"/>
      <c r="F279" s="690" t="s">
        <v>239</v>
      </c>
      <c r="G279" s="701"/>
      <c r="H279" s="123" t="s">
        <v>233</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78"/>
      <c r="AF279" s="680"/>
      <c r="AG279" s="696"/>
      <c r="AH279" s="674"/>
      <c r="AI279" s="668"/>
      <c r="AJ279" s="670"/>
      <c r="AK279" s="672"/>
      <c r="AL279" s="190"/>
      <c r="AM279" s="202"/>
      <c r="AN279" s="202"/>
      <c r="AO279" s="202"/>
      <c r="AP279" s="202"/>
      <c r="AQ279" s="202"/>
      <c r="AR279" s="190"/>
      <c r="AS279" s="190"/>
    </row>
    <row r="280" spans="1:45" ht="22.5" customHeight="1" x14ac:dyDescent="0.2">
      <c r="A280" s="680"/>
      <c r="B280" s="719"/>
      <c r="C280" s="721"/>
      <c r="D280" s="723"/>
      <c r="E280" s="721"/>
      <c r="F280" s="688"/>
      <c r="G280" s="699"/>
      <c r="H280" s="123" t="s">
        <v>234</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78"/>
      <c r="AF280" s="680"/>
      <c r="AG280" s="696"/>
      <c r="AH280" s="674"/>
      <c r="AI280" s="668"/>
      <c r="AJ280" s="670"/>
      <c r="AK280" s="672"/>
      <c r="AL280" s="190"/>
      <c r="AM280" s="202"/>
      <c r="AN280" s="202"/>
      <c r="AO280" s="202"/>
      <c r="AP280" s="202"/>
      <c r="AQ280" s="202"/>
      <c r="AR280" s="190"/>
      <c r="AS280" s="190"/>
    </row>
    <row r="281" spans="1:45" ht="22.5" customHeight="1" thickBot="1" x14ac:dyDescent="0.25">
      <c r="A281" s="681"/>
      <c r="B281" s="720"/>
      <c r="C281" s="722"/>
      <c r="D281" s="724"/>
      <c r="E281" s="722"/>
      <c r="F281" s="727"/>
      <c r="G281" s="728"/>
      <c r="H281" s="125" t="s">
        <v>235</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79"/>
      <c r="AF281" s="681"/>
      <c r="AG281" s="697"/>
      <c r="AH281" s="675"/>
      <c r="AI281" s="669"/>
      <c r="AJ281" s="671"/>
      <c r="AK281" s="673"/>
      <c r="AL281" s="190"/>
      <c r="AM281" s="202"/>
      <c r="AN281" s="202"/>
      <c r="AO281" s="202"/>
      <c r="AP281" s="202"/>
      <c r="AQ281" s="202"/>
      <c r="AR281" s="190"/>
      <c r="AS281" s="190"/>
    </row>
    <row r="282" spans="1:45" ht="22.5" customHeight="1" x14ac:dyDescent="0.2">
      <c r="A282" s="680" t="str">
        <f>'1 Contexto e Identificación'!$A$29</f>
        <v>R19</v>
      </c>
      <c r="B282" s="719" t="str">
        <f>+'1 Contexto e Identificación'!$E$29</f>
        <v xml:space="preserve">  </v>
      </c>
      <c r="C282" s="721" t="str">
        <f>+'4 Mapa Calor Inherente'!$C$30</f>
        <v/>
      </c>
      <c r="D282" s="723" t="str">
        <f>+'4 Mapa Calor Inherente'!$D$30</f>
        <v/>
      </c>
      <c r="E282" s="721" t="str">
        <f>+'4 Mapa Calor Inherente'!$E$30</f>
        <v/>
      </c>
      <c r="F282" s="688" t="s">
        <v>232</v>
      </c>
      <c r="G282" s="699"/>
      <c r="H282" s="121" t="s">
        <v>233</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78" t="str">
        <f>+IF(AC282="","",AVERAGE(AC282:AC296))</f>
        <v/>
      </c>
      <c r="AF282" s="680" t="str" cm="1">
        <f t="array" ref="AF282">+_xlfn.IFS(AE282="","",AE282='12 Formulas'!$BR$2,'12 Formulas'!$BQ$2,AE282&gt;='12 Formulas'!$BS$3,'12 Formulas'!$BQ$3,AE282&gt;='12 Formulas'!$BS$4,'12 Formulas'!$BQ$4)</f>
        <v/>
      </c>
      <c r="AG282" s="696" t="str">
        <f>+IF(AF282="","",'12 Formulas'!$BU$2)</f>
        <v/>
      </c>
      <c r="AH282" s="674" t="str" cm="1">
        <f t="array" ref="AH282">+_xlfn.IFS(AG282="","",AG282='12 Formulas'!$BX$4,'12 Formulas'!$BY$4,AND(AF282='12 Formulas'!$BW$3,AG282='12 Formulas'!$BX$3),'12 Formulas'!$BY$3,AND(AF282='12 Formulas'!$BW$5,AG282='12 Formulas'!$BX$5),'12 Formulas'!$BY$5,AND(AF282='12 Formulas'!$BW$7,AG282='12 Formulas'!$BX$7),'12 Formulas'!$BY$7)</f>
        <v/>
      </c>
      <c r="AI282" s="668"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0" t="str">
        <f>+IF(D282="","",D282)</f>
        <v/>
      </c>
      <c r="AK282" s="672"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80"/>
      <c r="B283" s="719"/>
      <c r="C283" s="721"/>
      <c r="D283" s="723"/>
      <c r="E283" s="721"/>
      <c r="F283" s="688"/>
      <c r="G283" s="699"/>
      <c r="H283" s="123" t="s">
        <v>234</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78"/>
      <c r="AF283" s="680"/>
      <c r="AG283" s="696"/>
      <c r="AH283" s="674"/>
      <c r="AI283" s="668"/>
      <c r="AJ283" s="670"/>
      <c r="AK283" s="672"/>
      <c r="AL283" s="190"/>
      <c r="AM283" s="202"/>
      <c r="AN283" s="202"/>
      <c r="AO283" s="202"/>
      <c r="AP283" s="202"/>
      <c r="AQ283" s="202"/>
      <c r="AR283" s="190"/>
      <c r="AS283" s="190"/>
    </row>
    <row r="284" spans="1:45" ht="22.5" customHeight="1" x14ac:dyDescent="0.2">
      <c r="A284" s="680"/>
      <c r="B284" s="719"/>
      <c r="C284" s="721"/>
      <c r="D284" s="723"/>
      <c r="E284" s="721"/>
      <c r="F284" s="689"/>
      <c r="G284" s="700"/>
      <c r="H284" s="123" t="s">
        <v>235</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78"/>
      <c r="AF284" s="680"/>
      <c r="AG284" s="696"/>
      <c r="AH284" s="674"/>
      <c r="AI284" s="668"/>
      <c r="AJ284" s="670"/>
      <c r="AK284" s="672"/>
      <c r="AL284" s="190"/>
      <c r="AM284" s="202"/>
      <c r="AN284" s="202"/>
      <c r="AO284" s="202"/>
      <c r="AP284" s="202"/>
      <c r="AQ284" s="202"/>
      <c r="AR284" s="190"/>
      <c r="AS284" s="190"/>
    </row>
    <row r="285" spans="1:45" ht="22.5" customHeight="1" x14ac:dyDescent="0.2">
      <c r="A285" s="680"/>
      <c r="B285" s="719"/>
      <c r="C285" s="721"/>
      <c r="D285" s="723"/>
      <c r="E285" s="721"/>
      <c r="F285" s="690" t="s">
        <v>236</v>
      </c>
      <c r="G285" s="701"/>
      <c r="H285" s="123" t="s">
        <v>233</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78"/>
      <c r="AF285" s="680"/>
      <c r="AG285" s="696"/>
      <c r="AH285" s="674"/>
      <c r="AI285" s="668"/>
      <c r="AJ285" s="670"/>
      <c r="AK285" s="672"/>
      <c r="AL285" s="190"/>
      <c r="AM285" s="202"/>
      <c r="AN285" s="202"/>
      <c r="AO285" s="202"/>
      <c r="AP285" s="202"/>
      <c r="AQ285" s="202"/>
      <c r="AR285" s="190"/>
      <c r="AS285" s="190"/>
    </row>
    <row r="286" spans="1:45" ht="22.5" customHeight="1" x14ac:dyDescent="0.2">
      <c r="A286" s="680"/>
      <c r="B286" s="719"/>
      <c r="C286" s="721"/>
      <c r="D286" s="723"/>
      <c r="E286" s="721"/>
      <c r="F286" s="688"/>
      <c r="G286" s="699"/>
      <c r="H286" s="123" t="s">
        <v>234</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78"/>
      <c r="AF286" s="680"/>
      <c r="AG286" s="696"/>
      <c r="AH286" s="674"/>
      <c r="AI286" s="668"/>
      <c r="AJ286" s="670"/>
      <c r="AK286" s="672"/>
      <c r="AL286" s="190"/>
      <c r="AM286" s="202"/>
      <c r="AN286" s="202"/>
      <c r="AO286" s="202"/>
      <c r="AP286" s="202"/>
      <c r="AQ286" s="202"/>
      <c r="AR286" s="190"/>
      <c r="AS286" s="190"/>
    </row>
    <row r="287" spans="1:45" ht="22.5" customHeight="1" x14ac:dyDescent="0.2">
      <c r="A287" s="680"/>
      <c r="B287" s="719"/>
      <c r="C287" s="721"/>
      <c r="D287" s="723"/>
      <c r="E287" s="721"/>
      <c r="F287" s="689"/>
      <c r="G287" s="700"/>
      <c r="H287" s="123" t="s">
        <v>235</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78"/>
      <c r="AF287" s="680"/>
      <c r="AG287" s="696"/>
      <c r="AH287" s="674"/>
      <c r="AI287" s="668"/>
      <c r="AJ287" s="670"/>
      <c r="AK287" s="672"/>
      <c r="AL287" s="190"/>
      <c r="AM287" s="202"/>
      <c r="AN287" s="202"/>
      <c r="AO287" s="202"/>
      <c r="AP287" s="202"/>
      <c r="AQ287" s="202"/>
      <c r="AR287" s="190"/>
      <c r="AS287" s="190"/>
    </row>
    <row r="288" spans="1:45" ht="22.5" customHeight="1" x14ac:dyDescent="0.2">
      <c r="A288" s="680"/>
      <c r="B288" s="719"/>
      <c r="C288" s="721"/>
      <c r="D288" s="723"/>
      <c r="E288" s="721"/>
      <c r="F288" s="690" t="s">
        <v>237</v>
      </c>
      <c r="G288" s="701"/>
      <c r="H288" s="123" t="s">
        <v>233</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78"/>
      <c r="AF288" s="680"/>
      <c r="AG288" s="696"/>
      <c r="AH288" s="674"/>
      <c r="AI288" s="668"/>
      <c r="AJ288" s="670"/>
      <c r="AK288" s="672"/>
      <c r="AL288" s="190"/>
      <c r="AM288" s="202"/>
      <c r="AN288" s="202"/>
      <c r="AO288" s="202"/>
      <c r="AP288" s="202"/>
      <c r="AQ288" s="202"/>
      <c r="AR288" s="190"/>
      <c r="AS288" s="190"/>
    </row>
    <row r="289" spans="1:45" ht="22.5" customHeight="1" x14ac:dyDescent="0.2">
      <c r="A289" s="680"/>
      <c r="B289" s="719"/>
      <c r="C289" s="721"/>
      <c r="D289" s="723"/>
      <c r="E289" s="721"/>
      <c r="F289" s="688"/>
      <c r="G289" s="699"/>
      <c r="H289" s="123" t="s">
        <v>234</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78"/>
      <c r="AF289" s="680"/>
      <c r="AG289" s="696"/>
      <c r="AH289" s="674"/>
      <c r="AI289" s="668"/>
      <c r="AJ289" s="670"/>
      <c r="AK289" s="672"/>
      <c r="AL289" s="190"/>
      <c r="AM289" s="202"/>
      <c r="AN289" s="202"/>
      <c r="AO289" s="202"/>
      <c r="AP289" s="202"/>
      <c r="AQ289" s="202"/>
      <c r="AR289" s="190"/>
      <c r="AS289" s="190"/>
    </row>
    <row r="290" spans="1:45" ht="22.5" customHeight="1" x14ac:dyDescent="0.2">
      <c r="A290" s="680"/>
      <c r="B290" s="719"/>
      <c r="C290" s="721"/>
      <c r="D290" s="723"/>
      <c r="E290" s="721"/>
      <c r="F290" s="689"/>
      <c r="G290" s="700"/>
      <c r="H290" s="123" t="s">
        <v>235</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78"/>
      <c r="AF290" s="680"/>
      <c r="AG290" s="696"/>
      <c r="AH290" s="674"/>
      <c r="AI290" s="668"/>
      <c r="AJ290" s="670"/>
      <c r="AK290" s="672"/>
      <c r="AL290" s="190"/>
      <c r="AM290" s="202"/>
      <c r="AN290" s="202"/>
      <c r="AO290" s="202"/>
      <c r="AP290" s="202"/>
      <c r="AQ290" s="202"/>
      <c r="AR290" s="190"/>
      <c r="AS290" s="190"/>
    </row>
    <row r="291" spans="1:45" ht="22.5" customHeight="1" x14ac:dyDescent="0.2">
      <c r="A291" s="680"/>
      <c r="B291" s="719"/>
      <c r="C291" s="721"/>
      <c r="D291" s="723"/>
      <c r="E291" s="721"/>
      <c r="F291" s="690" t="s">
        <v>238</v>
      </c>
      <c r="G291" s="701"/>
      <c r="H291" s="123" t="s">
        <v>233</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78"/>
      <c r="AF291" s="680"/>
      <c r="AG291" s="696"/>
      <c r="AH291" s="674"/>
      <c r="AI291" s="668"/>
      <c r="AJ291" s="670"/>
      <c r="AK291" s="672"/>
      <c r="AL291" s="190"/>
      <c r="AM291" s="202"/>
      <c r="AN291" s="202"/>
      <c r="AO291" s="202"/>
      <c r="AP291" s="202"/>
      <c r="AQ291" s="202"/>
      <c r="AR291" s="190"/>
      <c r="AS291" s="190"/>
    </row>
    <row r="292" spans="1:45" ht="22.5" customHeight="1" x14ac:dyDescent="0.2">
      <c r="A292" s="680"/>
      <c r="B292" s="719"/>
      <c r="C292" s="721"/>
      <c r="D292" s="723"/>
      <c r="E292" s="721"/>
      <c r="F292" s="688"/>
      <c r="G292" s="699"/>
      <c r="H292" s="123" t="s">
        <v>234</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78"/>
      <c r="AF292" s="680"/>
      <c r="AG292" s="696"/>
      <c r="AH292" s="674"/>
      <c r="AI292" s="668"/>
      <c r="AJ292" s="670"/>
      <c r="AK292" s="672"/>
      <c r="AL292" s="190"/>
      <c r="AM292" s="202"/>
      <c r="AN292" s="202"/>
      <c r="AO292" s="202"/>
      <c r="AP292" s="202"/>
      <c r="AQ292" s="202"/>
      <c r="AR292" s="190"/>
      <c r="AS292" s="190"/>
    </row>
    <row r="293" spans="1:45" ht="22.5" customHeight="1" x14ac:dyDescent="0.2">
      <c r="A293" s="680"/>
      <c r="B293" s="719"/>
      <c r="C293" s="721"/>
      <c r="D293" s="723"/>
      <c r="E293" s="721"/>
      <c r="F293" s="689"/>
      <c r="G293" s="700"/>
      <c r="H293" s="123" t="s">
        <v>235</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78"/>
      <c r="AF293" s="680"/>
      <c r="AG293" s="696"/>
      <c r="AH293" s="674"/>
      <c r="AI293" s="668"/>
      <c r="AJ293" s="670"/>
      <c r="AK293" s="672"/>
      <c r="AL293" s="190"/>
      <c r="AM293" s="202"/>
      <c r="AN293" s="202"/>
      <c r="AO293" s="202"/>
      <c r="AP293" s="202"/>
      <c r="AQ293" s="202"/>
      <c r="AR293" s="190"/>
      <c r="AS293" s="190"/>
    </row>
    <row r="294" spans="1:45" ht="22.5" customHeight="1" x14ac:dyDescent="0.2">
      <c r="A294" s="680"/>
      <c r="B294" s="719"/>
      <c r="C294" s="721"/>
      <c r="D294" s="723"/>
      <c r="E294" s="721"/>
      <c r="F294" s="690" t="s">
        <v>239</v>
      </c>
      <c r="G294" s="701"/>
      <c r="H294" s="123" t="s">
        <v>233</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78"/>
      <c r="AF294" s="680"/>
      <c r="AG294" s="696"/>
      <c r="AH294" s="674"/>
      <c r="AI294" s="668"/>
      <c r="AJ294" s="670"/>
      <c r="AK294" s="672"/>
      <c r="AL294" s="190"/>
      <c r="AM294" s="202"/>
      <c r="AN294" s="202"/>
      <c r="AO294" s="202"/>
      <c r="AP294" s="202"/>
      <c r="AQ294" s="202"/>
      <c r="AR294" s="190"/>
      <c r="AS294" s="190"/>
    </row>
    <row r="295" spans="1:45" ht="22.5" customHeight="1" x14ac:dyDescent="0.2">
      <c r="A295" s="680"/>
      <c r="B295" s="719"/>
      <c r="C295" s="721"/>
      <c r="D295" s="723"/>
      <c r="E295" s="721"/>
      <c r="F295" s="688"/>
      <c r="G295" s="699"/>
      <c r="H295" s="123" t="s">
        <v>234</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78"/>
      <c r="AF295" s="680"/>
      <c r="AG295" s="696"/>
      <c r="AH295" s="674"/>
      <c r="AI295" s="668"/>
      <c r="AJ295" s="670"/>
      <c r="AK295" s="672"/>
      <c r="AL295" s="190"/>
      <c r="AM295" s="202"/>
      <c r="AN295" s="202"/>
      <c r="AO295" s="202"/>
      <c r="AP295" s="202"/>
      <c r="AQ295" s="202"/>
      <c r="AR295" s="190"/>
      <c r="AS295" s="190"/>
    </row>
    <row r="296" spans="1:45" ht="22.5" customHeight="1" thickBot="1" x14ac:dyDescent="0.25">
      <c r="A296" s="681"/>
      <c r="B296" s="720"/>
      <c r="C296" s="722"/>
      <c r="D296" s="724"/>
      <c r="E296" s="722"/>
      <c r="F296" s="727"/>
      <c r="G296" s="728"/>
      <c r="H296" s="125" t="s">
        <v>235</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79"/>
      <c r="AF296" s="681"/>
      <c r="AG296" s="697"/>
      <c r="AH296" s="675"/>
      <c r="AI296" s="669"/>
      <c r="AJ296" s="671"/>
      <c r="AK296" s="673"/>
      <c r="AL296" s="190"/>
      <c r="AM296" s="202"/>
      <c r="AN296" s="202"/>
      <c r="AO296" s="202"/>
      <c r="AP296" s="202"/>
      <c r="AQ296" s="202"/>
      <c r="AR296" s="190"/>
      <c r="AS296" s="190"/>
    </row>
    <row r="297" spans="1:45" ht="22.5" customHeight="1" x14ac:dyDescent="0.2">
      <c r="A297" s="680" t="str">
        <f>'1 Contexto e Identificación'!$A$30</f>
        <v>R20</v>
      </c>
      <c r="B297" s="719" t="str">
        <f>+'1 Contexto e Identificación'!$E$30</f>
        <v xml:space="preserve">  </v>
      </c>
      <c r="C297" s="721" t="str">
        <f>+'4 Mapa Calor Inherente'!$C$31</f>
        <v/>
      </c>
      <c r="D297" s="723" t="str">
        <f>+'4 Mapa Calor Inherente'!$D$31</f>
        <v/>
      </c>
      <c r="E297" s="721" t="str">
        <f>+'4 Mapa Calor Inherente'!$E$31</f>
        <v/>
      </c>
      <c r="F297" s="688" t="s">
        <v>232</v>
      </c>
      <c r="G297" s="699"/>
      <c r="H297" s="121" t="s">
        <v>233</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78" t="str">
        <f>+IF(AC297="","",AVERAGE(AC297:AC311))</f>
        <v/>
      </c>
      <c r="AF297" s="680" t="str" cm="1">
        <f t="array" ref="AF297">+_xlfn.IFS(AE297="","",AE297='12 Formulas'!$BR$2,'12 Formulas'!$BQ$2,AE297&gt;='12 Formulas'!$BS$3,'12 Formulas'!$BQ$3,AE297&gt;='12 Formulas'!$BS$4,'12 Formulas'!$BQ$4)</f>
        <v/>
      </c>
      <c r="AG297" s="696" t="str">
        <f>+IF(AF297="","",'12 Formulas'!$BU$2)</f>
        <v/>
      </c>
      <c r="AH297" s="674" t="str" cm="1">
        <f t="array" ref="AH297">+_xlfn.IFS(AG297="","",AG297='12 Formulas'!$BX$4,'12 Formulas'!$BY$4,AND(AF297='12 Formulas'!$BW$3,AG297='12 Formulas'!$BX$3),'12 Formulas'!$BY$3,AND(AF297='12 Formulas'!$BW$5,AG297='12 Formulas'!$BX$5),'12 Formulas'!$BY$5,AND(AF297='12 Formulas'!$BW$7,AG297='12 Formulas'!$BX$7),'12 Formulas'!$BY$7)</f>
        <v/>
      </c>
      <c r="AI297" s="668"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0" t="str">
        <f>+IF(D297="","",D297)</f>
        <v/>
      </c>
      <c r="AK297" s="672"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80"/>
      <c r="B298" s="719"/>
      <c r="C298" s="721"/>
      <c r="D298" s="723"/>
      <c r="E298" s="721"/>
      <c r="F298" s="688"/>
      <c r="G298" s="699"/>
      <c r="H298" s="123" t="s">
        <v>234</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78"/>
      <c r="AF298" s="680"/>
      <c r="AG298" s="696"/>
      <c r="AH298" s="674"/>
      <c r="AI298" s="668"/>
      <c r="AJ298" s="670"/>
      <c r="AK298" s="672"/>
      <c r="AL298" s="190"/>
      <c r="AM298" s="202"/>
      <c r="AN298" s="202"/>
      <c r="AO298" s="202"/>
      <c r="AP298" s="202"/>
      <c r="AQ298" s="202"/>
      <c r="AR298" s="190"/>
      <c r="AS298" s="190"/>
    </row>
    <row r="299" spans="1:45" ht="22.5" customHeight="1" x14ac:dyDescent="0.2">
      <c r="A299" s="680"/>
      <c r="B299" s="719"/>
      <c r="C299" s="721"/>
      <c r="D299" s="723"/>
      <c r="E299" s="721"/>
      <c r="F299" s="689"/>
      <c r="G299" s="700"/>
      <c r="H299" s="123" t="s">
        <v>235</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78"/>
      <c r="AF299" s="680"/>
      <c r="AG299" s="696"/>
      <c r="AH299" s="674"/>
      <c r="AI299" s="668"/>
      <c r="AJ299" s="670"/>
      <c r="AK299" s="672"/>
      <c r="AL299" s="190"/>
      <c r="AM299" s="202"/>
      <c r="AN299" s="202"/>
      <c r="AO299" s="202"/>
      <c r="AP299" s="202"/>
      <c r="AQ299" s="202"/>
      <c r="AR299" s="190"/>
      <c r="AS299" s="190"/>
    </row>
    <row r="300" spans="1:45" ht="22.5" customHeight="1" x14ac:dyDescent="0.2">
      <c r="A300" s="680"/>
      <c r="B300" s="719"/>
      <c r="C300" s="721"/>
      <c r="D300" s="723"/>
      <c r="E300" s="721"/>
      <c r="F300" s="690" t="s">
        <v>236</v>
      </c>
      <c r="G300" s="701"/>
      <c r="H300" s="123" t="s">
        <v>233</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78"/>
      <c r="AF300" s="680"/>
      <c r="AG300" s="696"/>
      <c r="AH300" s="674"/>
      <c r="AI300" s="668"/>
      <c r="AJ300" s="670"/>
      <c r="AK300" s="672"/>
      <c r="AL300" s="190"/>
      <c r="AM300" s="202"/>
      <c r="AN300" s="202"/>
      <c r="AO300" s="202"/>
      <c r="AP300" s="202"/>
      <c r="AQ300" s="202"/>
      <c r="AR300" s="190"/>
      <c r="AS300" s="190"/>
    </row>
    <row r="301" spans="1:45" ht="22.5" customHeight="1" x14ac:dyDescent="0.2">
      <c r="A301" s="680"/>
      <c r="B301" s="719"/>
      <c r="C301" s="721"/>
      <c r="D301" s="723"/>
      <c r="E301" s="721"/>
      <c r="F301" s="688"/>
      <c r="G301" s="699"/>
      <c r="H301" s="123" t="s">
        <v>234</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78"/>
      <c r="AF301" s="680"/>
      <c r="AG301" s="696"/>
      <c r="AH301" s="674"/>
      <c r="AI301" s="668"/>
      <c r="AJ301" s="670"/>
      <c r="AK301" s="672"/>
      <c r="AL301" s="190"/>
      <c r="AM301" s="202"/>
      <c r="AN301" s="202"/>
      <c r="AO301" s="202"/>
      <c r="AP301" s="202"/>
      <c r="AQ301" s="202"/>
      <c r="AR301" s="190"/>
      <c r="AS301" s="190"/>
    </row>
    <row r="302" spans="1:45" ht="22.5" customHeight="1" x14ac:dyDescent="0.2">
      <c r="A302" s="680"/>
      <c r="B302" s="719"/>
      <c r="C302" s="721"/>
      <c r="D302" s="723"/>
      <c r="E302" s="721"/>
      <c r="F302" s="689"/>
      <c r="G302" s="700"/>
      <c r="H302" s="123" t="s">
        <v>235</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78"/>
      <c r="AF302" s="680"/>
      <c r="AG302" s="696"/>
      <c r="AH302" s="674"/>
      <c r="AI302" s="668"/>
      <c r="AJ302" s="670"/>
      <c r="AK302" s="672"/>
      <c r="AL302" s="190"/>
      <c r="AM302" s="202"/>
      <c r="AN302" s="202"/>
      <c r="AO302" s="202"/>
      <c r="AP302" s="202"/>
      <c r="AQ302" s="202"/>
      <c r="AR302" s="190"/>
      <c r="AS302" s="190"/>
    </row>
    <row r="303" spans="1:45" ht="22.5" customHeight="1" x14ac:dyDescent="0.2">
      <c r="A303" s="680"/>
      <c r="B303" s="719"/>
      <c r="C303" s="721"/>
      <c r="D303" s="723"/>
      <c r="E303" s="721"/>
      <c r="F303" s="690" t="s">
        <v>237</v>
      </c>
      <c r="G303" s="701"/>
      <c r="H303" s="123" t="s">
        <v>233</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78"/>
      <c r="AF303" s="680"/>
      <c r="AG303" s="696"/>
      <c r="AH303" s="674"/>
      <c r="AI303" s="668"/>
      <c r="AJ303" s="670"/>
      <c r="AK303" s="672"/>
      <c r="AL303" s="190"/>
      <c r="AM303" s="202"/>
      <c r="AN303" s="202"/>
      <c r="AO303" s="202"/>
      <c r="AP303" s="202"/>
      <c r="AQ303" s="202"/>
      <c r="AR303" s="190"/>
      <c r="AS303" s="190"/>
    </row>
    <row r="304" spans="1:45" ht="22.5" customHeight="1" x14ac:dyDescent="0.2">
      <c r="A304" s="680"/>
      <c r="B304" s="719"/>
      <c r="C304" s="721"/>
      <c r="D304" s="723"/>
      <c r="E304" s="721"/>
      <c r="F304" s="688"/>
      <c r="G304" s="699"/>
      <c r="H304" s="123" t="s">
        <v>234</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78"/>
      <c r="AF304" s="680"/>
      <c r="AG304" s="696"/>
      <c r="AH304" s="674"/>
      <c r="AI304" s="668"/>
      <c r="AJ304" s="670"/>
      <c r="AK304" s="672"/>
      <c r="AL304" s="190"/>
      <c r="AM304" s="202"/>
      <c r="AN304" s="202"/>
      <c r="AO304" s="202"/>
      <c r="AP304" s="202"/>
      <c r="AQ304" s="202"/>
      <c r="AR304" s="190"/>
      <c r="AS304" s="190"/>
    </row>
    <row r="305" spans="1:45" ht="22.5" customHeight="1" x14ac:dyDescent="0.2">
      <c r="A305" s="680"/>
      <c r="B305" s="719"/>
      <c r="C305" s="721"/>
      <c r="D305" s="723"/>
      <c r="E305" s="721"/>
      <c r="F305" s="689"/>
      <c r="G305" s="700"/>
      <c r="H305" s="123" t="s">
        <v>235</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78"/>
      <c r="AF305" s="680"/>
      <c r="AG305" s="696"/>
      <c r="AH305" s="674"/>
      <c r="AI305" s="668"/>
      <c r="AJ305" s="670"/>
      <c r="AK305" s="672"/>
      <c r="AL305" s="190"/>
      <c r="AM305" s="202"/>
      <c r="AN305" s="202"/>
      <c r="AO305" s="202"/>
      <c r="AP305" s="202"/>
      <c r="AQ305" s="202"/>
      <c r="AR305" s="190"/>
      <c r="AS305" s="190"/>
    </row>
    <row r="306" spans="1:45" ht="22.5" customHeight="1" x14ac:dyDescent="0.2">
      <c r="A306" s="680"/>
      <c r="B306" s="719"/>
      <c r="C306" s="721"/>
      <c r="D306" s="723"/>
      <c r="E306" s="721"/>
      <c r="F306" s="690" t="s">
        <v>238</v>
      </c>
      <c r="G306" s="701"/>
      <c r="H306" s="123" t="s">
        <v>233</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78"/>
      <c r="AF306" s="680"/>
      <c r="AG306" s="696"/>
      <c r="AH306" s="674"/>
      <c r="AI306" s="668"/>
      <c r="AJ306" s="670"/>
      <c r="AK306" s="672"/>
      <c r="AL306" s="190"/>
      <c r="AM306" s="202"/>
      <c r="AN306" s="202"/>
      <c r="AO306" s="202"/>
      <c r="AP306" s="202"/>
      <c r="AQ306" s="202"/>
      <c r="AR306" s="190"/>
      <c r="AS306" s="190"/>
    </row>
    <row r="307" spans="1:45" ht="22.5" customHeight="1" x14ac:dyDescent="0.2">
      <c r="A307" s="680"/>
      <c r="B307" s="719"/>
      <c r="C307" s="721"/>
      <c r="D307" s="723"/>
      <c r="E307" s="721"/>
      <c r="F307" s="688"/>
      <c r="G307" s="699"/>
      <c r="H307" s="123" t="s">
        <v>234</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78"/>
      <c r="AF307" s="680"/>
      <c r="AG307" s="696"/>
      <c r="AH307" s="674"/>
      <c r="AI307" s="668"/>
      <c r="AJ307" s="670"/>
      <c r="AK307" s="672"/>
      <c r="AL307" s="190"/>
      <c r="AM307" s="202"/>
      <c r="AN307" s="202"/>
      <c r="AO307" s="202"/>
      <c r="AP307" s="202"/>
      <c r="AQ307" s="202"/>
      <c r="AR307" s="190"/>
      <c r="AS307" s="190"/>
    </row>
    <row r="308" spans="1:45" ht="22.5" customHeight="1" x14ac:dyDescent="0.2">
      <c r="A308" s="680"/>
      <c r="B308" s="719"/>
      <c r="C308" s="721"/>
      <c r="D308" s="723"/>
      <c r="E308" s="721"/>
      <c r="F308" s="689"/>
      <c r="G308" s="700"/>
      <c r="H308" s="123" t="s">
        <v>235</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78"/>
      <c r="AF308" s="680"/>
      <c r="AG308" s="696"/>
      <c r="AH308" s="674"/>
      <c r="AI308" s="668"/>
      <c r="AJ308" s="670"/>
      <c r="AK308" s="672"/>
      <c r="AL308" s="190"/>
      <c r="AM308" s="202"/>
      <c r="AN308" s="202"/>
      <c r="AO308" s="202"/>
      <c r="AP308" s="202"/>
      <c r="AQ308" s="202"/>
      <c r="AR308" s="190"/>
      <c r="AS308" s="190"/>
    </row>
    <row r="309" spans="1:45" ht="22.5" customHeight="1" x14ac:dyDescent="0.2">
      <c r="A309" s="680"/>
      <c r="B309" s="719"/>
      <c r="C309" s="721"/>
      <c r="D309" s="723"/>
      <c r="E309" s="721"/>
      <c r="F309" s="690" t="s">
        <v>239</v>
      </c>
      <c r="G309" s="701"/>
      <c r="H309" s="123" t="s">
        <v>233</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78"/>
      <c r="AF309" s="680"/>
      <c r="AG309" s="696"/>
      <c r="AH309" s="674"/>
      <c r="AI309" s="668"/>
      <c r="AJ309" s="670"/>
      <c r="AK309" s="672"/>
      <c r="AL309" s="190"/>
      <c r="AM309" s="202"/>
      <c r="AN309" s="202"/>
      <c r="AO309" s="202"/>
      <c r="AP309" s="202"/>
      <c r="AQ309" s="202"/>
      <c r="AR309" s="190"/>
      <c r="AS309" s="190"/>
    </row>
    <row r="310" spans="1:45" ht="22.5" customHeight="1" x14ac:dyDescent="0.2">
      <c r="A310" s="680"/>
      <c r="B310" s="719"/>
      <c r="C310" s="721"/>
      <c r="D310" s="723"/>
      <c r="E310" s="721"/>
      <c r="F310" s="688"/>
      <c r="G310" s="699"/>
      <c r="H310" s="123" t="s">
        <v>234</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78"/>
      <c r="AF310" s="680"/>
      <c r="AG310" s="696"/>
      <c r="AH310" s="674"/>
      <c r="AI310" s="668"/>
      <c r="AJ310" s="670"/>
      <c r="AK310" s="672"/>
      <c r="AL310" s="190"/>
      <c r="AM310" s="202"/>
      <c r="AN310" s="202"/>
      <c r="AO310" s="202"/>
      <c r="AP310" s="202"/>
      <c r="AQ310" s="202"/>
      <c r="AR310" s="190"/>
      <c r="AS310" s="190"/>
    </row>
    <row r="311" spans="1:45" ht="22.5" customHeight="1" thickBot="1" x14ac:dyDescent="0.25">
      <c r="A311" s="681"/>
      <c r="B311" s="720"/>
      <c r="C311" s="722"/>
      <c r="D311" s="724"/>
      <c r="E311" s="722"/>
      <c r="F311" s="727"/>
      <c r="G311" s="728"/>
      <c r="H311" s="125" t="s">
        <v>235</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79"/>
      <c r="AF311" s="681"/>
      <c r="AG311" s="697"/>
      <c r="AH311" s="675"/>
      <c r="AI311" s="669"/>
      <c r="AJ311" s="671"/>
      <c r="AK311" s="673"/>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6" operator="equal" id="{89CC5445-3B60-42CA-8048-53918D512321}">
            <xm:f>'12 Formulas'!$S$6</xm:f>
            <x14:dxf>
              <fill>
                <patternFill>
                  <bgColor rgb="FF00B05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2" operator="equal" id="{93FAD51E-B180-4E86-B27C-889AA89DFC2A}">
            <xm:f>'12 Formulas'!$S$5</xm:f>
            <x14:dxf>
              <fill>
                <patternFill>
                  <bgColor rgb="FFFFFF00"/>
                </patternFill>
              </fill>
            </x14:dxf>
          </x14:cfRule>
          <x14:cfRule type="cellIs" priority="464" operator="equal" id="{9D45810B-6130-4A00-99B6-DB3AAE302CF9}">
            <xm:f>'12 Formulas'!$S$7</xm:f>
            <x14:dxf>
              <fill>
                <patternFill>
                  <bgColor rgb="FF92D050"/>
                </patternFill>
              </fill>
            </x14:dxf>
          </x14:cfRule>
          <x14:cfRule type="cellIs" priority="463" operator="equal" id="{47BA6ED1-B7C0-4146-A10C-4D000711A10B}">
            <xm:f>'12 Formulas'!$S$6</xm:f>
            <x14:dxf>
              <fill>
                <patternFill>
                  <bgColor rgb="FF00B050"/>
                </patternFill>
              </fill>
            </x14:dxf>
          </x14:cfRule>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48" operator="equal" id="{3D3BBF06-42E3-4DFE-A4BC-BBE7F49165AF}">
            <xm:f>'12 Formulas'!$S$3</xm:f>
            <x14:dxf>
              <fill>
                <patternFill>
                  <bgColor rgb="FFFF0000"/>
                </patternFill>
              </fill>
            </x14:dxf>
          </x14:cfRule>
          <x14:cfRule type="cellIs" priority="450" operator="equal" id="{12C28446-E761-40ED-B279-9374C4291C22}">
            <xm:f>'12 Formulas'!$S$5</xm:f>
            <x14:dxf>
              <fill>
                <patternFill>
                  <bgColor rgb="FFFFFF00"/>
                </patternFill>
              </fill>
            </x14:dxf>
          </x14:cfRule>
          <x14:cfRule type="cellIs" priority="449" operator="equal" id="{5E42579B-C245-4A2A-87A2-941ABAE6C2DF}">
            <xm:f>'12 Formulas'!$S$4</xm:f>
            <x14:dxf>
              <fill>
                <patternFill>
                  <bgColor rgb="FFFFC00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40" operator="equal" id="{C129439A-59D8-4D3A-BA2D-A0383B05EB30}">
            <xm:f>'12 Formulas'!$S$7</xm:f>
            <x14:dxf>
              <fill>
                <patternFill>
                  <bgColor rgb="FF92D050"/>
                </patternFill>
              </fill>
            </x14:dxf>
          </x14:cfRule>
          <x14:cfRule type="cellIs" priority="439" operator="equal" id="{F66164F0-D2E1-42F1-A49C-7266ADAA8F10}">
            <xm:f>'12 Formulas'!$S$6</xm:f>
            <x14:dxf>
              <fill>
                <patternFill>
                  <bgColor rgb="FF00B050"/>
                </patternFill>
              </fill>
            </x14:dxf>
          </x14:cfRule>
          <x14:cfRule type="cellIs" priority="438" operator="equal" id="{CBD47676-83FC-429C-9702-CADD8397D4ED}">
            <xm:f>'12 Formulas'!$S$5</xm:f>
            <x14:dxf>
              <fill>
                <patternFill>
                  <bgColor rgb="FFFFFF00"/>
                </patternFill>
              </fill>
            </x14:dxf>
          </x14:cfRule>
          <x14:cfRule type="cellIs" priority="437" operator="equal" id="{24D3A5AD-72B0-4720-AC79-4AF8173FEB3C}">
            <xm:f>'12 Formulas'!$S$4</xm:f>
            <x14:dxf>
              <fill>
                <patternFill>
                  <bgColor rgb="FFFFC000"/>
                </patternFill>
              </fill>
            </x14:dxf>
          </x14:cfRule>
          <xm:sqref>C72</xm:sqref>
        </x14:conditionalFormatting>
        <x14:conditionalFormatting xmlns:xm="http://schemas.microsoft.com/office/excel/2006/main">
          <x14:cfRule type="cellIs" priority="427" operator="equal" id="{710C0A38-38BE-42F9-93EC-8C3E3794791F}">
            <xm:f>'12 Formulas'!$S$6</xm:f>
            <x14:dxf>
              <fill>
                <patternFill>
                  <bgColor rgb="FF00B050"/>
                </patternFill>
              </fill>
            </x14:dxf>
          </x14:cfRule>
          <x14:cfRule type="cellIs" priority="424" operator="equal" id="{A91B2C27-4353-4C8C-BC9B-925FDD2178BF}">
            <xm:f>'12 Formulas'!$S$3</xm:f>
            <x14:dxf>
              <fill>
                <patternFill>
                  <bgColor rgb="FFFF0000"/>
                </patternFill>
              </fill>
            </x14:dxf>
          </x14:cfRule>
          <x14:cfRule type="cellIs" priority="428" operator="equal" id="{F808D1DB-8B7E-44BC-876F-49BB6A4B4FC1}">
            <xm:f>'12 Formulas'!$S$7</xm:f>
            <x14:dxf>
              <fill>
                <patternFill>
                  <bgColor rgb="FF92D05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m:sqref>C87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6" operator="equal" id="{647F7442-1C4D-4207-9B7D-3EE0A2980CBD}">
            <xm:f>'12 Formulas'!$S$7</xm:f>
            <x14:dxf>
              <fill>
                <patternFill>
                  <bgColor rgb="FF92D05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3" operator="equal" id="{B4750664-8D2C-48EB-887B-0B9A0D25A1EA}">
            <xm:f>'12 Formulas'!$S$4</xm:f>
            <x14:dxf>
              <fill>
                <patternFill>
                  <bgColor rgb="FFFFC000"/>
                </patternFill>
              </fill>
            </x14:dxf>
          </x14:cfRule>
          <xm:sqref>C102</xm:sqref>
        </x14:conditionalFormatting>
        <x14:conditionalFormatting xmlns:xm="http://schemas.microsoft.com/office/excel/2006/main">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0" operator="equal" id="{E032A1F1-C918-4B29-A0C4-5763D178CA20}">
            <xm:f>'12 Formulas'!$S$3</xm:f>
            <x14:dxf>
              <fill>
                <patternFill>
                  <bgColor rgb="FFFF000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92" operator="equal" id="{C2CABE6E-DD52-4236-9AFE-7FCFA856F69C}">
            <xm:f>'12 Formulas'!$S$7</xm:f>
            <x14:dxf>
              <fill>
                <patternFill>
                  <bgColor rgb="FF92D050"/>
                </patternFill>
              </fill>
            </x14:dxf>
          </x14:cfRule>
          <x14:cfRule type="cellIs" priority="389" operator="equal" id="{AC33B76C-96E7-456A-9705-16ADECF10D57}">
            <xm:f>'12 Formulas'!$S$4</xm:f>
            <x14:dxf>
              <fill>
                <patternFill>
                  <bgColor rgb="FFFFC000"/>
                </patternFill>
              </fill>
            </x14:dxf>
          </x14:cfRule>
          <x14:cfRule type="cellIs" priority="391" operator="equal" id="{83409B17-57A8-44AA-B264-448B283D05B4}">
            <xm:f>'12 Formulas'!$S$6</xm:f>
            <x14:dxf>
              <fill>
                <patternFill>
                  <bgColor rgb="FF00B050"/>
                </patternFill>
              </fill>
            </x14:dxf>
          </x14:cfRule>
          <x14:cfRule type="cellIs" priority="390" operator="equal" id="{25FDA26D-48A9-443B-BB62-AEB5ABFB3D80}">
            <xm:f>'12 Formulas'!$S$5</xm:f>
            <x14:dxf>
              <fill>
                <patternFill>
                  <bgColor rgb="FFFFFF00"/>
                </patternFill>
              </fill>
            </x14:dxf>
          </x14:cfRule>
          <xm:sqref>C132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80" operator="equal" id="{57595C43-0863-479C-AB57-3EA868AD3509}">
            <xm:f>'12 Formulas'!$S$7</xm:f>
            <x14:dxf>
              <fill>
                <patternFill>
                  <bgColor rgb="FF92D050"/>
                </patternFill>
              </fill>
            </x14:dxf>
          </x14:cfRule>
          <x14:cfRule type="cellIs" priority="379" operator="equal" id="{5B9314DA-89DD-4C58-97A9-C3DB9FFF1E63}">
            <xm:f>'12 Formulas'!$S$6</xm:f>
            <x14:dxf>
              <fill>
                <patternFill>
                  <bgColor rgb="FF00B050"/>
                </patternFill>
              </fill>
            </x14:dxf>
          </x14:cfRule>
          <x14:cfRule type="cellIs" priority="378" operator="equal" id="{019F45D8-C5B0-476A-B20D-0522AE7E2BA6}">
            <xm:f>'12 Formulas'!$S$5</xm:f>
            <x14:dxf>
              <fill>
                <patternFill>
                  <bgColor rgb="FFFFFF00"/>
                </patternFill>
              </fill>
            </x14:dxf>
          </x14:cfRule>
          <xm:sqref>C147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56" operator="equal" id="{CA700CCF-6593-467C-B360-13B04ED92C8D}">
            <xm:f>'12 Formulas'!$S$7</xm:f>
            <x14:dxf>
              <fill>
                <patternFill>
                  <bgColor rgb="FF92D050"/>
                </patternFill>
              </fill>
            </x14:dxf>
          </x14:cfRule>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m:sqref>C177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4" operator="equal" id="{EEEB1E86-D1F6-42FF-BD63-23AB6EF38019}">
            <xm:f>'12 Formulas'!$S$7</xm:f>
            <x14:dxf>
              <fill>
                <patternFill>
                  <bgColor rgb="FF92D050"/>
                </patternFill>
              </fill>
            </x14:dxf>
          </x14:cfRule>
          <x14:cfRule type="cellIs" priority="343" operator="equal" id="{4747471A-57BD-4777-94F7-F6F950DBCADE}">
            <xm:f>'12 Formulas'!$S$6</xm:f>
            <x14:dxf>
              <fill>
                <patternFill>
                  <bgColor rgb="FF00B050"/>
                </patternFill>
              </fill>
            </x14:dxf>
          </x14:cfRule>
          <x14:cfRule type="cellIs" priority="342" operator="equal" id="{063D4F0D-2912-4647-9A99-6ECB7AAA35B8}">
            <xm:f>'12 Formulas'!$S$5</xm:f>
            <x14:dxf>
              <fill>
                <patternFill>
                  <bgColor rgb="FFFFFF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0" operator="equal" id="{C17B6B74-C531-4CF2-AC24-43C733EEE4DA}">
            <xm:f>'12 Formulas'!$S$5</xm:f>
            <x14:dxf>
              <fill>
                <patternFill>
                  <bgColor rgb="FFFFFF00"/>
                </patternFill>
              </fill>
            </x14:dxf>
          </x14:cfRule>
          <x14:cfRule type="cellIs" priority="332" operator="equal" id="{F9332CC5-8149-4D03-997A-C1EA8C6D1E77}">
            <xm:f>'12 Formulas'!$S$7</xm:f>
            <x14:dxf>
              <fill>
                <patternFill>
                  <bgColor rgb="FF92D050"/>
                </patternFill>
              </fill>
            </x14:dxf>
          </x14:cfRule>
          <x14:cfRule type="cellIs" priority="331" operator="equal" id="{3E7B396C-2F14-4113-A6FF-9CC57E93E2D5}">
            <xm:f>'12 Formulas'!$S$6</xm:f>
            <x14:dxf>
              <fill>
                <patternFill>
                  <bgColor rgb="FF00B050"/>
                </patternFill>
              </fill>
            </x14:dxf>
          </x14:cfRule>
          <x14:cfRule type="cellIs" priority="329" operator="equal" id="{6CDC667A-B72D-4610-956D-1777CCAE5ED5}">
            <xm:f>'12 Formulas'!$S$4</xm:f>
            <x14:dxf>
              <fill>
                <patternFill>
                  <bgColor rgb="FFFFC000"/>
                </patternFill>
              </fill>
            </x14:dxf>
          </x14:cfRule>
          <x14:cfRule type="cellIs" priority="328" operator="equal" id="{277D457E-FB04-4B61-A7D8-5A61B9752CF0}">
            <xm:f>'12 Formulas'!$S$3</xm:f>
            <x14:dxf>
              <fill>
                <patternFill>
                  <bgColor rgb="FFFF0000"/>
                </patternFill>
              </fill>
            </x14:dxf>
          </x14:cfRule>
          <xm:sqref>C207</xm:sqref>
        </x14:conditionalFormatting>
        <x14:conditionalFormatting xmlns:xm="http://schemas.microsoft.com/office/excel/2006/main">
          <x14:cfRule type="cellIs" priority="320" operator="equal" id="{99750D47-BDD9-4B53-A091-A0CDD85D74B2}">
            <xm:f>'12 Formulas'!$S$7</xm:f>
            <x14:dxf>
              <fill>
                <patternFill>
                  <bgColor rgb="FF92D050"/>
                </patternFill>
              </fill>
            </x14:dxf>
          </x14:cfRule>
          <x14:cfRule type="cellIs" priority="319" operator="equal" id="{C8CD4826-EB88-48D9-9508-FBF268E9F0E3}">
            <xm:f>'12 Formulas'!$S$6</xm:f>
            <x14:dxf>
              <fill>
                <patternFill>
                  <bgColor rgb="FF00B050"/>
                </patternFill>
              </fill>
            </x14:dxf>
          </x14:cfRule>
          <x14:cfRule type="cellIs" priority="318" operator="equal" id="{B25769EB-4CC0-4A11-8D7F-E1E2EE9BE07D}">
            <xm:f>'12 Formulas'!$S$5</xm:f>
            <x14:dxf>
              <fill>
                <patternFill>
                  <bgColor rgb="FFFFFF00"/>
                </patternFill>
              </fill>
            </x14:dxf>
          </x14:cfRule>
          <x14:cfRule type="cellIs" priority="317" operator="equal" id="{1040DF72-714B-409E-8D2A-26B110E0728A}">
            <xm:f>'12 Formulas'!$S$4</xm:f>
            <x14:dxf>
              <fill>
                <patternFill>
                  <bgColor rgb="FFFFC00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1" operator="equal" id="{58D60D8C-993B-4928-99B1-3D310B20E5F2}">
            <xm:f>'12 Formulas'!$S$4</xm:f>
            <x14:dxf>
              <fill>
                <patternFill>
                  <bgColor rgb="FFFFC000"/>
                </patternFill>
              </fill>
            </x14:dxf>
          </x14:cfRule>
          <x14:cfRule type="cellIs" priority="280" operator="equal" id="{1B41FF43-2A62-41D1-B820-CDE593C4817C}">
            <xm:f>'12 Formulas'!$S$3</xm:f>
            <x14:dxf>
              <fill>
                <patternFill>
                  <bgColor rgb="FFFF0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14:cfRule type="cellIs" priority="268" operator="equal" id="{4CBD6ACF-7913-4E2E-9324-A357BE2666EA}">
            <xm:f>'12 Formulas'!$S$3</xm:f>
            <x14:dxf>
              <fill>
                <patternFill>
                  <bgColor rgb="FFFF0000"/>
                </patternFill>
              </fill>
            </x14:dxf>
          </x14:cfRule>
          <xm:sqref>C282</xm:sqref>
        </x14:conditionalFormatting>
        <x14:conditionalFormatting xmlns:xm="http://schemas.microsoft.com/office/excel/2006/main">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14:cfRule type="cellIs" priority="256" operator="equal" id="{9CD62F4C-E1E0-4F89-897B-D91E6BB00F17}">
            <xm:f>'12 Formulas'!$S$3</xm:f>
            <x14:dxf>
              <fill>
                <patternFill>
                  <bgColor rgb="FFFF0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5" operator="equal" id="{CC768439-CFED-41BA-A050-5DA940B27E2D}">
            <xm:f>'12 Formulas'!$X$3</xm:f>
            <x14:dxf>
              <fill>
                <patternFill>
                  <bgColor rgb="FFFF0000"/>
                </patternFill>
              </fill>
            </x14:dxf>
          </x14:cfRule>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m:sqref>D72</xm:sqref>
        </x14:conditionalFormatting>
        <x14:conditionalFormatting xmlns:xm="http://schemas.microsoft.com/office/excel/2006/main">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14:cfRule type="cellIs" priority="421" operator="equal" id="{D6C0DEA2-31C4-400F-AC40-FF4FA919126B}">
            <xm:f>'12 Formulas'!$X$5</xm:f>
            <x14:dxf>
              <fill>
                <patternFill>
                  <bgColor rgb="FFFFFF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m:sqref>D117</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5" operator="equal" id="{D0CFC909-CA7E-4436-A6E3-6B9573B83BD8}">
            <xm:f>'12 Formulas'!$X$3</xm:f>
            <x14:dxf>
              <fill>
                <patternFill>
                  <bgColor rgb="FFFF0000"/>
                </patternFill>
              </fill>
            </x14:dxf>
          </x14:cfRule>
          <x14:cfRule type="cellIs" priority="374" operator="equal" id="{30631013-418E-46E8-9E39-4BC83A370B9F}">
            <xm:f>'12 Formulas'!$X$4</xm:f>
            <x14:dxf>
              <fill>
                <patternFill>
                  <bgColor rgb="FFFFC000"/>
                </patternFill>
              </fill>
            </x14:dxf>
          </x14:cfRule>
          <xm:sqref>D147</xm:sqref>
        </x14:conditionalFormatting>
        <x14:conditionalFormatting xmlns:xm="http://schemas.microsoft.com/office/excel/2006/main">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9" operator="equal" id="{BF1ED621-6C5A-4303-A707-87DF370AE70E}">
            <xm:f>'12 Formulas'!$X$3</xm:f>
            <x14:dxf>
              <fill>
                <patternFill>
                  <bgColor rgb="FFFF0000"/>
                </patternFill>
              </fill>
            </x14:dxf>
          </x14:cfRule>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6" operator="equal" id="{AAB3D2AC-A6F9-4096-834B-EFAEE46A9CF0}">
            <xm:f>'12 Formulas'!$X$4</xm:f>
            <x14:dxf>
              <fill>
                <patternFill>
                  <bgColor rgb="FFFFC000"/>
                </patternFill>
              </fill>
            </x14:dxf>
          </x14:cfRule>
          <x14:cfRule type="cellIs" priority="325" operator="equal" id="{545767E4-8D66-400B-A3B8-F778D91DFCBD}">
            <xm:f>'12 Formulas'!$X$5</xm:f>
            <x14:dxf>
              <fill>
                <patternFill>
                  <bgColor rgb="FFFFFF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3" operator="equal" id="{99C86B22-4AE9-4034-957E-3F654DBE2B9A}">
            <xm:f>'12 Formulas'!$X$3</xm:f>
            <x14:dxf>
              <fill>
                <patternFill>
                  <bgColor rgb="FFFF0000"/>
                </patternFill>
              </fill>
            </x14:dxf>
          </x14:cfRule>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8" operator="equal" id="{83EA0FDB-5A50-435A-8109-EC0774DEE3F0}">
            <xm:f>'12 Formulas'!$AK$5</xm:f>
            <x14:dxf>
              <fill>
                <patternFill>
                  <bgColor rgb="FF92D050"/>
                </patternFill>
              </fill>
            </x14:dxf>
          </x14:cfRule>
          <x14:cfRule type="cellIs" priority="467" operator="equal" id="{F784D6E9-35E4-42E3-875D-5801769123BB}">
            <xm:f>'12 Formulas'!$AK$4</xm:f>
            <x14:dxf>
              <fill>
                <patternFill>
                  <bgColor rgb="FFFFFF00"/>
                </patternFill>
              </fill>
            </x14:dxf>
          </x14:cfRule>
          <xm:sqref>E42</xm:sqref>
        </x14:conditionalFormatting>
        <x14:conditionalFormatting xmlns:xm="http://schemas.microsoft.com/office/excel/2006/main">
          <x14:cfRule type="cellIs" priority="2681" operator="equal" id="{52A9EE34-6178-4CCC-A498-8676B04BBA4D}">
            <xm:f>'12 Formulas'!$AK$5</xm:f>
            <x14:dxf>
              <fill>
                <patternFill>
                  <bgColor rgb="FF92D050"/>
                </patternFill>
              </fill>
            </x14:dxf>
          </x14:cfRule>
          <x14:cfRule type="cellIs" priority="2680" operator="equal" id="{BF0AEC65-2931-47ED-8B4E-BCF7AD54C6EC}">
            <xm:f>'12 Formulas'!$AK$4</xm:f>
            <x14:dxf>
              <fill>
                <patternFill>
                  <bgColor rgb="FFFFFF00"/>
                </patternFill>
              </fill>
            </x14:dxf>
          </x14:cfRule>
          <xm:sqref>E12:F12</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m:sqref>E42:G42</xm:sqref>
        </x14:conditionalFormatting>
        <x14:conditionalFormatting xmlns:xm="http://schemas.microsoft.com/office/excel/2006/main">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E57:G57</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2" operator="equal" id="{4016153A-F1D4-44D0-AE3C-B97B1BB1782E}">
            <xm:f>'12 Formulas'!$AK$5</xm:f>
            <x14:dxf>
              <fill>
                <patternFill>
                  <bgColor rgb="FF92D050"/>
                </patternFill>
              </fill>
            </x14:dxf>
          </x14:cfRule>
          <x14:cfRule type="cellIs" priority="431" operator="equal" id="{4229F25B-B761-4A10-9B4E-E6FCF05ECF6A}">
            <xm:f>'12 Formulas'!$AK$4</xm:f>
            <x14:dxf>
              <fill>
                <patternFill>
                  <bgColor rgb="FFFFFF00"/>
                </patternFill>
              </fill>
            </x14:dxf>
          </x14:cfRule>
          <x14:cfRule type="cellIs" priority="430" operator="equal" id="{DE86EB9F-A5F7-4BCF-BDD7-85741E35CE17}">
            <xm:f>'12 Formulas'!$AK$3</xm:f>
            <x14:dxf>
              <fill>
                <patternFill>
                  <bgColor rgb="FFFFC000"/>
                </patternFill>
              </fill>
            </x14:dxf>
          </x14:cfRule>
          <x14:cfRule type="cellIs" priority="429" operator="equal" id="{15A84FD9-E8A6-44AC-B662-74AC98D6C542}">
            <xm:f>'12 Formulas'!$AK$2</xm:f>
            <x14:dxf>
              <fill>
                <patternFill>
                  <bgColor rgb="FFFF0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6" operator="equal" id="{648DF16B-C184-4AA7-B8CE-2524918A69F9}">
            <xm:f>'12 Formulas'!$AK$5</xm:f>
            <x14:dxf>
              <fill>
                <patternFill>
                  <bgColor rgb="FF92D050"/>
                </patternFill>
              </fill>
            </x14:dxf>
          </x14:cfRule>
          <x14:cfRule type="cellIs" priority="395" operator="equal" id="{2F3CDE5E-27DA-4DA0-A30C-9E64C896E5CA}">
            <xm:f>'12 Formulas'!$AK$4</xm:f>
            <x14:dxf>
              <fill>
                <patternFill>
                  <bgColor rgb="FFFFFF00"/>
                </patternFill>
              </fill>
            </x14:dxf>
          </x14:cfRule>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m:sqref>E132:G132</xm:sqref>
        </x14:conditionalFormatting>
        <x14:conditionalFormatting xmlns:xm="http://schemas.microsoft.com/office/excel/2006/main">
          <x14:cfRule type="cellIs" priority="383" operator="equal" id="{6519F8E2-E049-4ABA-982E-081DD414E213}">
            <xm:f>'12 Formulas'!$AK$4</xm:f>
            <x14:dxf>
              <fill>
                <patternFill>
                  <bgColor rgb="FFFFFF00"/>
                </patternFill>
              </fill>
            </x14:dxf>
          </x14:cfRule>
          <x14:cfRule type="cellIs" priority="381" operator="equal" id="{52429C34-584C-492D-B9AD-5CFA52C0BBF2}">
            <xm:f>'12 Formulas'!$AK$2</xm:f>
            <x14:dxf>
              <fill>
                <patternFill>
                  <bgColor rgb="FFFF0000"/>
                </patternFill>
              </fill>
            </x14:dxf>
          </x14:cfRule>
          <x14:cfRule type="cellIs" priority="384" operator="equal" id="{19D55EA1-A742-4962-8BD8-01EF6E99C92D}">
            <xm:f>'12 Formulas'!$AK$5</xm:f>
            <x14:dxf>
              <fill>
                <patternFill>
                  <bgColor rgb="FF92D050"/>
                </patternFill>
              </fill>
            </x14:dxf>
          </x14:cfRule>
          <x14:cfRule type="cellIs" priority="382" operator="equal" id="{0E80B238-26F4-4217-90CD-77696A4321A9}">
            <xm:f>'12 Formulas'!$AK$3</xm:f>
            <x14:dxf>
              <fill>
                <patternFill>
                  <bgColor rgb="FFFFC000"/>
                </patternFill>
              </fill>
            </x14:dxf>
          </x14:cfRule>
          <xm:sqref>E147:G147</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E162:G162</xm:sqref>
        </x14:conditionalFormatting>
        <x14:conditionalFormatting xmlns:xm="http://schemas.microsoft.com/office/excel/2006/main">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m:sqref>E177:G177</xm:sqref>
        </x14:conditionalFormatting>
        <x14:conditionalFormatting xmlns:xm="http://schemas.microsoft.com/office/excel/2006/main">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6" operator="equal" id="{0D14D188-D8A3-42C6-A1AB-11C5C312E5FE}">
            <xm:f>'12 Formulas'!$AK$5</xm:f>
            <x14:dxf>
              <fill>
                <patternFill>
                  <bgColor rgb="FF92D050"/>
                </patternFill>
              </fill>
            </x14:dxf>
          </x14:cfRule>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m:sqref>E207:G207</xm:sqref>
        </x14:conditionalFormatting>
        <x14:conditionalFormatting xmlns:xm="http://schemas.microsoft.com/office/excel/2006/main">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11" operator="equal" id="{99E596B6-3D8E-46D1-8B8E-7BD11D88434A}">
            <xm:f>'12 Formulas'!$AK$4</xm:f>
            <x14:dxf>
              <fill>
                <patternFill>
                  <bgColor rgb="FFFFFF00"/>
                </patternFill>
              </fill>
            </x14:dxf>
          </x14:cfRule>
          <x14:cfRule type="cellIs" priority="310" operator="equal" id="{738888F5-70D4-4AD8-8D29-BF8ED06BF3A9}">
            <xm:f>'12 Formulas'!$AK$3</xm:f>
            <x14:dxf>
              <fill>
                <patternFill>
                  <bgColor rgb="FFFFC000"/>
                </patternFill>
              </fill>
            </x14:dxf>
          </x14:cfRule>
          <x14:cfRule type="cellIs" priority="309" operator="equal" id="{BAE188F3-80A4-4595-BD44-20EACC327CE3}">
            <xm:f>'12 Formulas'!$AK$2</xm:f>
            <x14:dxf>
              <fill>
                <patternFill>
                  <bgColor rgb="FFFF0000"/>
                </patternFill>
              </fill>
            </x14:dxf>
          </x14:cfRule>
          <xm:sqref>E237:G237</xm:sqref>
        </x14:conditionalFormatting>
        <x14:conditionalFormatting xmlns:xm="http://schemas.microsoft.com/office/excel/2006/main">
          <x14:cfRule type="cellIs" priority="299" operator="equal" id="{789A7DBE-B7E4-4083-8E84-268D56A4D5AE}">
            <xm:f>'12 Formulas'!$AK$4</xm:f>
            <x14:dxf>
              <fill>
                <patternFill>
                  <bgColor rgb="FFFFFF00"/>
                </patternFill>
              </fill>
            </x14:dxf>
          </x14:cfRule>
          <x14:cfRule type="cellIs" priority="298" operator="equal" id="{91EFF2E3-29D1-4E0A-A181-29AAC9693ECE}">
            <xm:f>'12 Formulas'!$AK$3</xm:f>
            <x14:dxf>
              <fill>
                <patternFill>
                  <bgColor rgb="FFFFC000"/>
                </patternFill>
              </fill>
            </x14:dxf>
          </x14:cfRule>
          <x14:cfRule type="cellIs" priority="297" operator="equal" id="{2ED92EE2-501F-48B3-83B0-D74CEB90E302}">
            <xm:f>'12 Formulas'!$AK$2</xm:f>
            <x14:dxf>
              <fill>
                <patternFill>
                  <bgColor rgb="FFFF00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8" operator="equal" id="{EB437054-F7F8-4AF2-9476-D69882E5F025}">
            <xm:f>'12 Formulas'!$AK$5</xm:f>
            <x14:dxf>
              <fill>
                <patternFill>
                  <bgColor rgb="FF92D050"/>
                </patternFill>
              </fill>
            </x14:dxf>
          </x14:cfRule>
          <x14:cfRule type="cellIs" priority="287" operator="equal" id="{1B785A8C-12DF-48CE-9600-8643FA6C39FE}">
            <xm:f>'12 Formulas'!$AK$4</xm:f>
            <x14:dxf>
              <fill>
                <patternFill>
                  <bgColor rgb="FFFFFF00"/>
                </patternFill>
              </fill>
            </x14:dxf>
          </x14:cfRule>
          <x14:cfRule type="cellIs" priority="286" operator="equal" id="{7F94EF61-F83D-4229-AE1B-358C121AB293}">
            <xm:f>'12 Formulas'!$AK$3</xm:f>
            <x14:dxf>
              <fill>
                <patternFill>
                  <bgColor rgb="FFFFC000"/>
                </patternFill>
              </fill>
            </x14:dxf>
          </x14:cfRule>
          <x14:cfRule type="cellIs" priority="285" operator="equal" id="{CD8694B3-A2C9-45D9-9950-CBCEA8E8B958}">
            <xm:f>'12 Formulas'!$AK$2</xm:f>
            <x14:dxf>
              <fill>
                <patternFill>
                  <bgColor rgb="FFFF0000"/>
                </patternFill>
              </fill>
            </x14:dxf>
          </x14:cfRule>
          <xm:sqref>E267:G267</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4" operator="equal" id="{4106C8E1-D460-46E7-B79B-68AF178BCDE4}">
            <xm:f>'12 Formulas'!$AK$5</xm:f>
            <x14:dxf>
              <fill>
                <patternFill>
                  <bgColor rgb="FF92D050"/>
                </patternFill>
              </fill>
            </x14:dxf>
          </x14:cfRule>
          <xm:sqref>E297:G297</xm:sqref>
        </x14:conditionalFormatting>
        <x14:conditionalFormatting xmlns:xm="http://schemas.microsoft.com/office/excel/2006/main">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510" operator="equal" id="{C7AA0421-9D52-47C5-91D2-CC7116DF042D}">
            <xm:f>'12 Formulas'!$AK$3</xm:f>
            <x14:dxf>
              <fill>
                <patternFill>
                  <bgColor rgb="FFFFC000"/>
                </patternFill>
              </fill>
            </x14:dxf>
          </x14:cfRule>
          <x14:cfRule type="cellIs" priority="2509" operator="equal" id="{4E1EB628-C2B4-4B41-AC03-80AA93B5D0BF}">
            <xm:f>'12 Formulas'!$AK$2</xm:f>
            <x14:dxf>
              <fill>
                <patternFill>
                  <bgColor rgb="FFFF0000"/>
                </patternFill>
              </fill>
            </x14:dxf>
          </x14:cfRule>
          <x14:cfRule type="cellIs" priority="2511" operator="equal" id="{AC25948A-54D4-4815-910A-C0402341DAA2}">
            <xm:f>'12 Formulas'!$AK$4</xm:f>
            <x14:dxf>
              <fill>
                <patternFill>
                  <bgColor rgb="FFFFFF00"/>
                </patternFill>
              </fill>
            </x14:dxf>
          </x14:cfRule>
          <xm:sqref>F15:G15</xm:sqref>
        </x14:conditionalFormatting>
        <x14:conditionalFormatting xmlns:xm="http://schemas.microsoft.com/office/excel/2006/main">
          <x14:cfRule type="cellIs" priority="2508" operator="equal" id="{A46F2ACE-5A56-41FC-AE30-9495CA301992}">
            <xm:f>'12 Formulas'!$AK$5</xm:f>
            <x14:dxf>
              <fill>
                <patternFill>
                  <bgColor rgb="FF92D050"/>
                </patternFill>
              </fill>
            </x14:dxf>
          </x14:cfRule>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m:sqref>F18:G18</xm:sqref>
        </x14:conditionalFormatting>
        <x14:conditionalFormatting xmlns:xm="http://schemas.microsoft.com/office/excel/2006/main">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14:cfRule type="cellIs" priority="2500" operator="equal" id="{981CAA64-1255-4BF1-AD43-729277BEC8C8}">
            <xm:f>'12 Formulas'!$AK$5</xm:f>
            <x14:dxf>
              <fill>
                <patternFill>
                  <bgColor rgb="FF92D050"/>
                </patternFill>
              </fill>
            </x14:dxf>
          </x14:cfRule>
          <xm:sqref>F21:G21</xm:sqref>
        </x14:conditionalFormatting>
        <x14:conditionalFormatting xmlns:xm="http://schemas.microsoft.com/office/excel/2006/main">
          <x14:cfRule type="cellIs" priority="2503" operator="equal" id="{791E5EED-F071-45EE-8F61-0A9F477CBF2F}">
            <xm:f>'12 Formulas'!$AK$4</xm:f>
            <x14:dxf>
              <fill>
                <patternFill>
                  <bgColor rgb="FFFFFF00"/>
                </patternFill>
              </fill>
            </x14:dxf>
          </x14:cfRule>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4" operator="equal" id="{FAE5F3AD-2B93-4FAC-B2EC-BB7B31626FB7}">
            <xm:f>'12 Formulas'!$AK$5</xm:f>
            <x14:dxf>
              <fill>
                <patternFill>
                  <bgColor rgb="FF92D050"/>
                </patternFill>
              </fill>
            </x14:dxf>
          </x14:cfRule>
          <xm:sqref>F24:G24</xm:sqref>
        </x14:conditionalFormatting>
        <x14:conditionalFormatting xmlns:xm="http://schemas.microsoft.com/office/excel/2006/main">
          <x14:cfRule type="cellIs" priority="2440" operator="equal" id="{925C5B39-B9B9-4C13-BCBD-0D259FA1A6FF}">
            <xm:f>'12 Formulas'!$AK$3</xm:f>
            <x14:dxf>
              <fill>
                <patternFill>
                  <bgColor rgb="FFFFC000"/>
                </patternFill>
              </fill>
            </x14:dxf>
          </x14:cfRule>
          <x14:cfRule type="cellIs" priority="2439" operator="equal" id="{50E2C52C-A1F4-473A-9EEF-6C89EAAAA26A}">
            <xm:f>'12 Formulas'!$AK$2</xm:f>
            <x14:dxf>
              <fill>
                <patternFill>
                  <bgColor rgb="FFFF0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m:sqref>F33:G33</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F36:G36</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14:cfRule type="cellIs" priority="2432" operator="equal" id="{8ECBEF4A-7F71-4D8D-8DE1-5A68F18A496A}">
            <xm:f>'12 Formulas'!$AK$3</xm:f>
            <x14:dxf>
              <fill>
                <patternFill>
                  <bgColor rgb="FFFFC00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m:sqref>F45:G45</xm:sqref>
        </x14:conditionalFormatting>
        <x14:conditionalFormatting xmlns:xm="http://schemas.microsoft.com/office/excel/2006/main">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5" operator="equal" id="{9BB8D0AD-10E8-451D-A9C1-BE1318E29A38}">
            <xm:f>'12 Formulas'!$AK$2</xm:f>
            <x14:dxf>
              <fill>
                <patternFill>
                  <bgColor rgb="FFFF0000"/>
                </patternFill>
              </fill>
            </x14:dxf>
          </x14:cfRule>
          <x14:cfRule type="cellIs" priority="2368" operator="equal" id="{BD7F989B-99A6-45F8-BD3C-337ADCF667D6}">
            <xm:f>'12 Formulas'!$AK$5</xm:f>
            <x14:dxf>
              <fill>
                <patternFill>
                  <bgColor rgb="FF92D050"/>
                </patternFill>
              </fill>
            </x14:dxf>
          </x14:cfRule>
          <xm:sqref>F48:G48</xm:sqref>
        </x14:conditionalFormatting>
        <x14:conditionalFormatting xmlns:xm="http://schemas.microsoft.com/office/excel/2006/main">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14:cfRule type="cellIs" priority="2357" operator="equal" id="{263987AE-021A-4924-92F7-C76E5A5D07A8}">
            <xm:f>'12 Formulas'!$AK$2</xm:f>
            <x14:dxf>
              <fill>
                <patternFill>
                  <bgColor rgb="FFFF0000"/>
                </patternFill>
              </fill>
            </x14:dxf>
          </x14:cfRule>
          <xm:sqref>F51:G51</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4" operator="equal" id="{C50DBB30-348D-4EE6-8BDF-B54AE85090D5}">
            <xm:f>'12 Formulas'!$AK$5</xm:f>
            <x14:dxf>
              <fill>
                <patternFill>
                  <bgColor rgb="FF92D050"/>
                </patternFill>
              </fill>
            </x14:dxf>
          </x14:cfRule>
          <x14:cfRule type="cellIs" priority="2363" operator="equal" id="{50331DFE-FEE1-4386-A1C0-67E8F77C9DAF}">
            <xm:f>'12 Formulas'!$AK$4</xm:f>
            <x14:dxf>
              <fill>
                <patternFill>
                  <bgColor rgb="FFFFFF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14:cfRule type="cellIs" priority="2300" operator="equal" id="{671E7730-19FE-47D6-9EB0-AC18ADDDCE4C}">
            <xm:f>'12 Formulas'!$AK$3</xm:f>
            <x14:dxf>
              <fill>
                <patternFill>
                  <bgColor rgb="FFFFC000"/>
                </patternFill>
              </fill>
            </x14:dxf>
          </x14:cfRule>
          <xm:sqref>F60:G60</xm:sqref>
        </x14:conditionalFormatting>
        <x14:conditionalFormatting xmlns:xm="http://schemas.microsoft.com/office/excel/2006/main">
          <x14:cfRule type="cellIs" priority="2298" operator="equal" id="{EF96425C-1575-4CDC-AF20-F0096B1CA1A3}">
            <xm:f>'12 Formulas'!$AK$5</xm:f>
            <x14:dxf>
              <fill>
                <patternFill>
                  <bgColor rgb="FF92D050"/>
                </patternFill>
              </fill>
            </x14:dxf>
          </x14:cfRule>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m:sqref>F63:G63</xm:sqref>
        </x14:conditionalFormatting>
        <x14:conditionalFormatting xmlns:xm="http://schemas.microsoft.com/office/excel/2006/main">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m:sqref>F66:G66</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m:sqref>F69:G69</xm:sqref>
        </x14:conditionalFormatting>
        <x14:conditionalFormatting xmlns:xm="http://schemas.microsoft.com/office/excel/2006/main">
          <x14:cfRule type="cellIs" priority="2230" operator="equal" id="{00DC9898-CC18-437E-A3FC-83B4AE1C49F3}">
            <xm:f>'12 Formulas'!$AK$3</xm:f>
            <x14:dxf>
              <fill>
                <patternFill>
                  <bgColor rgb="FFFFC000"/>
                </patternFill>
              </fill>
            </x14:dxf>
          </x14:cfRule>
          <x14:cfRule type="cellIs" priority="2232" operator="equal" id="{748E23A3-F7E1-4215-9610-6DA6F583D442}">
            <xm:f>'12 Formulas'!$AK$5</xm:f>
            <x14:dxf>
              <fill>
                <patternFill>
                  <bgColor rgb="FF92D050"/>
                </patternFill>
              </fill>
            </x14:dxf>
          </x14:cfRule>
          <x14:cfRule type="cellIs" priority="2229" operator="equal" id="{460DE841-E693-4C1D-9E1A-A97C71397EFA}">
            <xm:f>'12 Formulas'!$AK$2</xm:f>
            <x14:dxf>
              <fill>
                <patternFill>
                  <bgColor rgb="FFFF0000"/>
                </patternFill>
              </fill>
            </x14:dxf>
          </x14:cfRule>
          <x14:cfRule type="cellIs" priority="2231" operator="equal" id="{CF132B26-DFCE-4538-8A6D-58E731A7E93B}">
            <xm:f>'12 Formulas'!$AK$4</xm:f>
            <x14:dxf>
              <fill>
                <patternFill>
                  <bgColor rgb="FFFFFF0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m:sqref>F78:G78</xm:sqref>
        </x14:conditionalFormatting>
        <x14:conditionalFormatting xmlns:xm="http://schemas.microsoft.com/office/excel/2006/main">
          <x14:cfRule type="cellIs" priority="2219" operator="equal" id="{6FD9B452-544C-4554-863C-572EF3BD9CBE}">
            <xm:f>'12 Formulas'!$AK$4</xm:f>
            <x14:dxf>
              <fill>
                <patternFill>
                  <bgColor rgb="FFFFFF00"/>
                </patternFill>
              </fill>
            </x14:dxf>
          </x14:cfRule>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20" operator="equal" id="{F0D1788A-8E36-4254-9C21-4D86097751BC}">
            <xm:f>'12 Formulas'!$AK$5</xm:f>
            <x14:dxf>
              <fill>
                <patternFill>
                  <bgColor rgb="FF92D050"/>
                </patternFill>
              </fill>
            </x14:dxf>
          </x14:cfRule>
          <xm:sqref>F81:G81</xm:sqref>
        </x14:conditionalFormatting>
        <x14:conditionalFormatting xmlns:xm="http://schemas.microsoft.com/office/excel/2006/main">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7" operator="equal" id="{A3E0423A-1887-4D07-82CB-ED40607A6DFF}">
            <xm:f>'12 Formulas'!$AK$4</xm:f>
            <x14:dxf>
              <fill>
                <patternFill>
                  <bgColor rgb="FFFFFF0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m:sqref>F93:G93</xm:sqref>
        </x14:conditionalFormatting>
        <x14:conditionalFormatting xmlns:xm="http://schemas.microsoft.com/office/excel/2006/main">
          <x14:cfRule type="cellIs" priority="2150" operator="equal" id="{262410AF-3BBF-417C-9DF8-A9CE771D2DBE}">
            <xm:f>'12 Formulas'!$AK$5</xm:f>
            <x14:dxf>
              <fill>
                <patternFill>
                  <bgColor rgb="FF92D050"/>
                </patternFill>
              </fill>
            </x14:dxf>
          </x14:cfRule>
          <x14:cfRule type="cellIs" priority="2149" operator="equal" id="{F1D9984D-D5F0-4962-9D47-AEDF6FA072B7}">
            <xm:f>'12 Formulas'!$AK$4</xm:f>
            <x14:dxf>
              <fill>
                <patternFill>
                  <bgColor rgb="FFFFFF00"/>
                </patternFill>
              </fill>
            </x14:dxf>
          </x14:cfRule>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m:sqref>F96:G96</xm:sqref>
        </x14:conditionalFormatting>
        <x14:conditionalFormatting xmlns:xm="http://schemas.microsoft.com/office/excel/2006/main">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m:sqref>F99:G99</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F105:G105</xm:sqref>
        </x14:conditionalFormatting>
        <x14:conditionalFormatting xmlns:xm="http://schemas.microsoft.com/office/excel/2006/main">
          <x14:cfRule type="cellIs" priority="2088" operator="equal" id="{4DCACCFB-8578-4D96-94E2-BC3C84323E18}">
            <xm:f>'12 Formulas'!$AK$5</xm:f>
            <x14:dxf>
              <fill>
                <patternFill>
                  <bgColor rgb="FF92D050"/>
                </patternFill>
              </fill>
            </x14:dxf>
          </x14:cfRule>
          <x14:cfRule type="cellIs" priority="2086" operator="equal" id="{D0592F83-E791-493A-82A8-9FCCC2D27900}">
            <xm:f>'12 Formulas'!$AK$3</xm:f>
            <x14:dxf>
              <fill>
                <patternFill>
                  <bgColor rgb="FFFFC000"/>
                </patternFill>
              </fill>
            </x14:dxf>
          </x14:cfRule>
          <x14:cfRule type="cellIs" priority="2085" operator="equal" id="{3C15C671-6883-4075-9134-1357A255A895}">
            <xm:f>'12 Formulas'!$AK$2</xm:f>
            <x14:dxf>
              <fill>
                <patternFill>
                  <bgColor rgb="FFFF0000"/>
                </patternFill>
              </fill>
            </x14:dxf>
          </x14:cfRule>
          <x14:cfRule type="cellIs" priority="2087" operator="equal" id="{61C9D55E-44B8-4B3C-86D8-C03784E1D2E4}">
            <xm:f>'12 Formulas'!$AK$4</xm:f>
            <x14:dxf>
              <fill>
                <patternFill>
                  <bgColor rgb="FFFFFF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F111:G111</xm:sqref>
        </x14:conditionalFormatting>
        <x14:conditionalFormatting xmlns:xm="http://schemas.microsoft.com/office/excel/2006/main">
          <x14:cfRule type="cellIs" priority="2084" operator="equal" id="{C66BC228-ADFA-4BE5-9E27-AF1777117C2E}">
            <xm:f>'12 Formulas'!$AK$5</xm:f>
            <x14:dxf>
              <fill>
                <patternFill>
                  <bgColor rgb="FF92D050"/>
                </patternFill>
              </fill>
            </x14:dxf>
          </x14:cfRule>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m:sqref>F114:G114</xm:sqref>
        </x14:conditionalFormatting>
        <x14:conditionalFormatting xmlns:xm="http://schemas.microsoft.com/office/excel/2006/main">
          <x14:cfRule type="cellIs" priority="2022" operator="equal" id="{FA260FB5-714B-4720-9366-1588EBE9A1FD}">
            <xm:f>'12 Formulas'!$AK$5</xm:f>
            <x14:dxf>
              <fill>
                <patternFill>
                  <bgColor rgb="FF92D050"/>
                </patternFill>
              </fill>
            </x14:dxf>
          </x14:cfRule>
          <x14:cfRule type="cellIs" priority="2020" operator="equal" id="{8647A5B1-A998-4A0C-B73A-D814D554710D}">
            <xm:f>'12 Formulas'!$AK$3</xm:f>
            <x14:dxf>
              <fill>
                <patternFill>
                  <bgColor rgb="FFFFC000"/>
                </patternFill>
              </fill>
            </x14:dxf>
          </x14:cfRule>
          <x14:cfRule type="cellIs" priority="2019" operator="equal" id="{B1D421B3-58B4-43B8-8D84-A7FFD36FBBEF}">
            <xm:f>'12 Formulas'!$AK$2</xm:f>
            <x14:dxf>
              <fill>
                <patternFill>
                  <bgColor rgb="FFFF0000"/>
                </patternFill>
              </fill>
            </x14:dxf>
          </x14:cfRule>
          <x14:cfRule type="cellIs" priority="2021" operator="equal" id="{F5DCD088-8204-4012-BD5B-0EECD8509CFA}">
            <xm:f>'12 Formulas'!$AK$4</xm:f>
            <x14:dxf>
              <fill>
                <patternFill>
                  <bgColor rgb="FFFFFF00"/>
                </patternFill>
              </fill>
            </x14:dxf>
          </x14:cfRule>
          <xm:sqref>F120:G120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m:sqref>F126:G126</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F129:G129</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m:sqref>F153:G153</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70" operator="equal" id="{183176F4-AC0E-4D43-9677-5CE9D58DED24}">
            <xm:f>'12 Formulas'!$AK$5</xm:f>
            <x14:dxf>
              <fill>
                <patternFill>
                  <bgColor rgb="FF92D050"/>
                </patternFill>
              </fill>
            </x14:dxf>
          </x14:cfRule>
          <x14:cfRule type="cellIs" priority="1869" operator="equal" id="{1BD3F127-CB86-4AEC-B80B-289407298730}">
            <xm:f>'12 Formulas'!$AK$4</xm:f>
            <x14:dxf>
              <fill>
                <patternFill>
                  <bgColor rgb="FFFFFF00"/>
                </patternFill>
              </fill>
            </x14:dxf>
          </x14:cfRule>
          <x14:cfRule type="cellIs" priority="1868" operator="equal" id="{7FE4D8D9-A579-4414-A655-A13F54028E8F}">
            <xm:f>'12 Formulas'!$AK$3</xm:f>
            <x14:dxf>
              <fill>
                <patternFill>
                  <bgColor rgb="FFFFC000"/>
                </patternFill>
              </fill>
            </x14:dxf>
          </x14:cfRule>
          <xm:sqref>F156:G156</xm:sqref>
        </x14:conditionalFormatting>
        <x14:conditionalFormatting xmlns:xm="http://schemas.microsoft.com/office/excel/2006/main">
          <x14:cfRule type="cellIs" priority="1874" operator="equal" id="{FA37FCD7-0B84-4B7F-BED8-3F771F1FFF42}">
            <xm:f>'12 Formulas'!$AK$5</xm:f>
            <x14:dxf>
              <fill>
                <patternFill>
                  <bgColor rgb="FF92D050"/>
                </patternFill>
              </fill>
            </x14:dxf>
          </x14:cfRule>
          <x14:cfRule type="cellIs" priority="1873" operator="equal" id="{A9A0A868-9DC2-486C-A732-5BB13971B8E9}">
            <xm:f>'12 Formulas'!$AK$4</xm:f>
            <x14:dxf>
              <fill>
                <patternFill>
                  <bgColor rgb="FFFFFF00"/>
                </patternFill>
              </fill>
            </x14:dxf>
          </x14:cfRule>
          <x14:cfRule type="cellIs" priority="1872" operator="equal" id="{9786A4EE-C2CA-4250-AD78-08A064DE7880}">
            <xm:f>'12 Formulas'!$AK$3</xm:f>
            <x14:dxf>
              <fill>
                <patternFill>
                  <bgColor rgb="FFFFC000"/>
                </patternFill>
              </fill>
            </x14:dxf>
          </x14:cfRule>
          <x14:cfRule type="cellIs" priority="1871" operator="equal" id="{14C8BD29-F537-4FDD-9A07-009588D83833}">
            <xm:f>'12 Formulas'!$AK$2</xm:f>
            <x14:dxf>
              <fill>
                <patternFill>
                  <bgColor rgb="FFFF0000"/>
                </patternFill>
              </fill>
            </x14:dxf>
          </x14:cfRule>
          <xm:sqref>F159:G159</xm:sqref>
        </x14:conditionalFormatting>
        <x14:conditionalFormatting xmlns:xm="http://schemas.microsoft.com/office/excel/2006/main">
          <x14:cfRule type="cellIs" priority="1810" operator="equal" id="{199BBF4C-75A2-43DB-8E09-647371D13D21}">
            <xm:f>'12 Formulas'!$AK$3</xm:f>
            <x14:dxf>
              <fill>
                <patternFill>
                  <bgColor rgb="FFFFC000"/>
                </patternFill>
              </fill>
            </x14:dxf>
          </x14:cfRule>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8" operator="equal" id="{EF210B8B-DB38-4689-8171-B54A70566660}">
            <xm:f>'12 Formulas'!$AK$5</xm:f>
            <x14:dxf>
              <fill>
                <patternFill>
                  <bgColor rgb="FF92D050"/>
                </patternFill>
              </fill>
            </x14:dxf>
          </x14:cfRule>
          <x14:cfRule type="cellIs" priority="1807" operator="equal" id="{308ADE1F-E9B4-4626-9609-6AF78AA33601}">
            <xm:f>'12 Formulas'!$AK$4</xm:f>
            <x14:dxf>
              <fill>
                <patternFill>
                  <bgColor rgb="FFFFFF00"/>
                </patternFill>
              </fill>
            </x14:dxf>
          </x14:cfRule>
          <x14:cfRule type="cellIs" priority="1806" operator="equal" id="{122D3E65-0C04-44D3-B02A-695FA342F5FD}">
            <xm:f>'12 Formulas'!$AK$3</xm:f>
            <x14:dxf>
              <fill>
                <patternFill>
                  <bgColor rgb="FFFFC000"/>
                </patternFill>
              </fill>
            </x14:dxf>
          </x14:cfRule>
          <x14:cfRule type="cellIs" priority="1805" operator="equal" id="{D2CE61A6-A026-4B90-8B82-71BA687E3D40}">
            <xm:f>'12 Formulas'!$AK$2</xm:f>
            <x14:dxf>
              <fill>
                <patternFill>
                  <bgColor rgb="FFFF0000"/>
                </patternFill>
              </fill>
            </x14:dxf>
          </x14:cfRule>
          <xm:sqref>F168:G168</xm:sqref>
        </x14:conditionalFormatting>
        <x14:conditionalFormatting xmlns:xm="http://schemas.microsoft.com/office/excel/2006/main">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14:cfRule type="cellIs" priority="1797" operator="equal" id="{F78D5CB3-7803-4752-B757-76F64D0C7B95}">
            <xm:f>'12 Formulas'!$AK$2</xm:f>
            <x14:dxf>
              <fill>
                <patternFill>
                  <bgColor rgb="FFFF00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F174:G174</xm:sqref>
        </x14:conditionalFormatting>
        <x14:conditionalFormatting xmlns:xm="http://schemas.microsoft.com/office/excel/2006/main">
          <x14:cfRule type="cellIs" priority="1742" operator="equal" id="{3D400147-779C-4544-8CAB-1BAD7944CB3E}">
            <xm:f>'12 Formulas'!$AK$5</xm:f>
            <x14:dxf>
              <fill>
                <patternFill>
                  <bgColor rgb="FF92D05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39" operator="equal" id="{E6137146-9A90-4DA5-A5E8-0FCEB9B4AB2D}">
            <xm:f>'12 Formulas'!$AK$2</xm:f>
            <x14:dxf>
              <fill>
                <patternFill>
                  <bgColor rgb="FFFF000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3" operator="equal" id="{FA9DAE93-8CA6-44A3-84CC-C85ADC42DFEA}">
            <xm:f>'12 Formulas'!$AK$4</xm:f>
            <x14:dxf>
              <fill>
                <patternFill>
                  <bgColor rgb="FFFFFF0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m:sqref>F189:G189</xm:sqref>
        </x14:conditionalFormatting>
        <x14:conditionalFormatting xmlns:xm="http://schemas.microsoft.com/office/excel/2006/main">
          <x14:cfRule type="cellIs" priority="1672" operator="equal" id="{FA203949-4743-4071-BBA0-674B3FA74B1A}">
            <xm:f>'12 Formulas'!$AK$5</xm:f>
            <x14:dxf>
              <fill>
                <patternFill>
                  <bgColor rgb="FF92D050"/>
                </patternFill>
              </fill>
            </x14:dxf>
          </x14:cfRule>
          <x14:cfRule type="cellIs" priority="1671" operator="equal" id="{1ADC2CE9-4985-4D98-84EC-8C3661240C25}">
            <xm:f>'12 Formulas'!$AK$4</xm:f>
            <x14:dxf>
              <fill>
                <patternFill>
                  <bgColor rgb="FFFFFF00"/>
                </patternFill>
              </fill>
            </x14:dxf>
          </x14:cfRule>
          <x14:cfRule type="cellIs" priority="1670" operator="equal" id="{D6082C8A-A4FF-4695-8F39-A59F2996FE07}">
            <xm:f>'12 Formulas'!$AK$3</xm:f>
            <x14:dxf>
              <fill>
                <patternFill>
                  <bgColor rgb="FFFFC000"/>
                </patternFill>
              </fill>
            </x14:dxf>
          </x14:cfRule>
          <x14:cfRule type="cellIs" priority="1669" operator="equal" id="{084C59BD-69EF-4868-8CCB-645F93E35B59}">
            <xm:f>'12 Formulas'!$AK$2</xm:f>
            <x14:dxf>
              <fill>
                <patternFill>
                  <bgColor rgb="FFFF000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7" operator="equal" id="{A89D287E-2215-4106-A26C-B5830F9F12F0}">
            <xm:f>'12 Formulas'!$AK$4</xm:f>
            <x14:dxf>
              <fill>
                <patternFill>
                  <bgColor rgb="FFFFFF00"/>
                </patternFill>
              </fill>
            </x14:dxf>
          </x14:cfRule>
          <x14:cfRule type="cellIs" priority="1666" operator="equal" id="{CCDB1F5E-61AB-45DE-864E-EE195676C5F2}">
            <xm:f>'12 Formulas'!$AK$3</xm:f>
            <x14:dxf>
              <fill>
                <patternFill>
                  <bgColor rgb="FFFFC000"/>
                </patternFill>
              </fill>
            </x14:dxf>
          </x14:cfRule>
          <x14:cfRule type="cellIs" priority="1665" operator="equal" id="{943C9336-AA8F-4EB1-9DDE-ADCDA46AD7EF}">
            <xm:f>'12 Formulas'!$AK$2</xm:f>
            <x14:dxf>
              <fill>
                <patternFill>
                  <bgColor rgb="FFFF0000"/>
                </patternFill>
              </fill>
            </x14:dxf>
          </x14:cfRule>
          <xm:sqref>F198:G198</xm:sqref>
        </x14:conditionalFormatting>
        <x14:conditionalFormatting xmlns:xm="http://schemas.microsoft.com/office/excel/2006/main">
          <x14:cfRule type="cellIs" priority="1660" operator="equal" id="{44E784B1-4DC3-4D83-A822-8365BD49FB9A}">
            <xm:f>'12 Formulas'!$AK$5</xm:f>
            <x14:dxf>
              <fill>
                <patternFill>
                  <bgColor rgb="FF92D05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57" operator="equal" id="{DFCD47EF-373E-46D9-9C64-52CE7BB93E28}">
            <xm:f>'12 Formulas'!$AK$2</xm:f>
            <x14:dxf>
              <fill>
                <patternFill>
                  <bgColor rgb="FFFF0000"/>
                </patternFill>
              </fill>
            </x14:dxf>
          </x14:cfRule>
          <xm:sqref>F201:G201</xm:sqref>
        </x14:conditionalFormatting>
        <x14:conditionalFormatting xmlns:xm="http://schemas.microsoft.com/office/excel/2006/main">
          <x14:cfRule type="cellIs" priority="1662" operator="equal" id="{507BF13D-E07E-4BB4-97EB-EB421F275B54}">
            <xm:f>'12 Formulas'!$AK$3</xm:f>
            <x14:dxf>
              <fill>
                <patternFill>
                  <bgColor rgb="FFFFC000"/>
                </patternFill>
              </fill>
            </x14:dxf>
          </x14:cfRule>
          <x14:cfRule type="cellIs" priority="1664" operator="equal" id="{6FAD0373-445B-407B-95DF-42358ACCB668}">
            <xm:f>'12 Formulas'!$AK$5</xm:f>
            <x14:dxf>
              <fill>
                <patternFill>
                  <bgColor rgb="FF92D050"/>
                </patternFill>
              </fill>
            </x14:dxf>
          </x14:cfRule>
          <x14:cfRule type="cellIs" priority="1661" operator="equal" id="{D4619B0A-8088-4A0C-886B-2C70294FA8BC}">
            <xm:f>'12 Formulas'!$AK$2</xm:f>
            <x14:dxf>
              <fill>
                <patternFill>
                  <bgColor rgb="FFFF0000"/>
                </patternFill>
              </fill>
            </x14:dxf>
          </x14:cfRule>
          <x14:cfRule type="cellIs" priority="1663" operator="equal" id="{E4DF48A8-BDD9-468B-BD94-5EBC1C8C21A8}">
            <xm:f>'12 Formulas'!$AK$4</xm:f>
            <x14:dxf>
              <fill>
                <patternFill>
                  <bgColor rgb="FFFFFF0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90" operator="equal" id="{4731B769-F481-4F7F-9F8E-9DAFDF39E96A}">
            <xm:f>'12 Formulas'!$AK$5</xm:f>
            <x14:dxf>
              <fill>
                <patternFill>
                  <bgColor rgb="FF92D050"/>
                </patternFill>
              </fill>
            </x14:dxf>
          </x14:cfRule>
          <x14:cfRule type="cellIs" priority="1589" operator="equal" id="{F88B7833-8AB7-40E5-898D-3DD6715C0554}">
            <xm:f>'12 Formulas'!$AK$4</xm:f>
            <x14:dxf>
              <fill>
                <patternFill>
                  <bgColor rgb="FFFFFF0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F219:G219</xm:sqref>
        </x14:conditionalFormatting>
        <x14:conditionalFormatting xmlns:xm="http://schemas.microsoft.com/office/excel/2006/main">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14:cfRule type="cellIs" priority="1530" operator="equal" id="{F6F3813E-36E7-482F-BC62-9EB611FB263A}">
            <xm:f>'12 Formulas'!$AK$3</xm:f>
            <x14:dxf>
              <fill>
                <patternFill>
                  <bgColor rgb="FFFFC000"/>
                </patternFill>
              </fill>
            </x14:dxf>
          </x14:cfRule>
          <x14:cfRule type="cellIs" priority="1529" operator="equal" id="{E1FF98A3-93CD-43A6-8CDB-3BA00A94A8B5}">
            <xm:f>'12 Formulas'!$AK$2</xm:f>
            <x14:dxf>
              <fill>
                <patternFill>
                  <bgColor rgb="FFFF00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8" operator="equal" id="{E6B15E44-0615-4B5C-B1B2-762430D39BFA}">
            <xm:f>'12 Formulas'!$AK$5</xm:f>
            <x14:dxf>
              <fill>
                <patternFill>
                  <bgColor rgb="FF92D050"/>
                </patternFill>
              </fill>
            </x14:dxf>
          </x14:cfRule>
          <x14:cfRule type="cellIs" priority="1527" operator="equal" id="{4313081F-0CBA-4040-80AA-3FD6BF2170C0}">
            <xm:f>'12 Formulas'!$AK$4</xm:f>
            <x14:dxf>
              <fill>
                <patternFill>
                  <bgColor rgb="FFFFFF00"/>
                </patternFill>
              </fill>
            </x14:dxf>
          </x14:cfRule>
          <x14:cfRule type="cellIs" priority="1526" operator="equal" id="{AAA078DE-C44A-4AC3-9190-8ABF8C04D725}">
            <xm:f>'12 Formulas'!$AK$3</xm:f>
            <x14:dxf>
              <fill>
                <patternFill>
                  <bgColor rgb="FFFFC000"/>
                </patternFill>
              </fill>
            </x14:dxf>
          </x14:cfRule>
          <xm:sqref>F228:G228</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20" operator="equal" id="{6BDEE51C-21E5-4FE8-9840-87662EDB7A9C}">
            <xm:f>'12 Formulas'!$AK$5</xm:f>
            <x14:dxf>
              <fill>
                <patternFill>
                  <bgColor rgb="FF92D050"/>
                </patternFill>
              </fill>
            </x14:dxf>
          </x14:cfRule>
          <x14:cfRule type="cellIs" priority="1519" operator="equal" id="{97990159-A64E-4CAC-883F-B5A18505B001}">
            <xm:f>'12 Formulas'!$AK$4</xm:f>
            <x14:dxf>
              <fill>
                <patternFill>
                  <bgColor rgb="FFFFFF00"/>
                </patternFill>
              </fill>
            </x14:dxf>
          </x14:cfRule>
          <x14:cfRule type="cellIs" priority="1518" operator="equal" id="{91CC3327-2516-4462-B1A8-5D80562BDCC8}">
            <xm:f>'12 Formulas'!$AK$3</xm:f>
            <x14:dxf>
              <fill>
                <patternFill>
                  <bgColor rgb="FFFFC000"/>
                </patternFill>
              </fill>
            </x14:dxf>
          </x14:cfRule>
          <xm:sqref>F231:G231</xm:sqref>
        </x14:conditionalFormatting>
        <x14:conditionalFormatting xmlns:xm="http://schemas.microsoft.com/office/excel/2006/main">
          <x14:cfRule type="cellIs" priority="1524" operator="equal" id="{DD375703-2F54-4C5E-9EA0-662FCC815378}">
            <xm:f>'12 Formulas'!$AK$5</xm:f>
            <x14:dxf>
              <fill>
                <patternFill>
                  <bgColor rgb="FF92D050"/>
                </patternFill>
              </fill>
            </x14:dxf>
          </x14:cfRule>
          <x14:cfRule type="cellIs" priority="1523" operator="equal" id="{967F2938-B768-43E4-9072-8ABBEAF6B4B9}">
            <xm:f>'12 Formulas'!$AK$4</xm:f>
            <x14:dxf>
              <fill>
                <patternFill>
                  <bgColor rgb="FFFFFF00"/>
                </patternFill>
              </fill>
            </x14:dxf>
          </x14:cfRule>
          <x14:cfRule type="cellIs" priority="1522" operator="equal" id="{7CA6C669-AA95-4A43-83AA-CDBC57188BE6}">
            <xm:f>'12 Formulas'!$AK$3</xm:f>
            <x14:dxf>
              <fill>
                <patternFill>
                  <bgColor rgb="FFFFC000"/>
                </patternFill>
              </fill>
            </x14:dxf>
          </x14:cfRule>
          <x14:cfRule type="cellIs" priority="1521" operator="equal" id="{5E8A38F7-62DB-4B20-9D6A-7AA294E16DD0}">
            <xm:f>'12 Formulas'!$AK$2</xm:f>
            <x14:dxf>
              <fill>
                <patternFill>
                  <bgColor rgb="FFFF0000"/>
                </patternFill>
              </fill>
            </x14:dxf>
          </x14:cfRule>
          <xm:sqref>F234:G234</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F240:G240</xm:sqref>
        </x14:conditionalFormatting>
        <x14:conditionalFormatting xmlns:xm="http://schemas.microsoft.com/office/excel/2006/main">
          <x14:cfRule type="cellIs" priority="1456" operator="equal" id="{49C5A91F-7BBE-4C73-9D0B-FD3AB29A1EFC}">
            <xm:f>'12 Formulas'!$AK$3</xm:f>
            <x14:dxf>
              <fill>
                <patternFill>
                  <bgColor rgb="FFFFC000"/>
                </patternFill>
              </fill>
            </x14:dxf>
          </x14:cfRule>
          <x14:cfRule type="cellIs" priority="1455" operator="equal" id="{B920A7CE-E194-4201-8E25-1AF36FEE51EA}">
            <xm:f>'12 Formulas'!$AK$2</xm:f>
            <x14:dxf>
              <fill>
                <patternFill>
                  <bgColor rgb="FFFF0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F243:G243</xm:sqref>
        </x14:conditionalFormatting>
        <x14:conditionalFormatting xmlns:xm="http://schemas.microsoft.com/office/excel/2006/main">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14:cfRule type="cellIs" priority="1447" operator="equal" id="{C9E1FFED-4EC2-4F3B-9693-23E6B8653D21}">
            <xm:f>'12 Formulas'!$AK$2</xm:f>
            <x14:dxf>
              <fill>
                <patternFill>
                  <bgColor rgb="FFFF0000"/>
                </patternFill>
              </fill>
            </x14:dxf>
          </x14:cfRule>
          <xm:sqref>F246:G246</xm:sqref>
        </x14:conditionalFormatting>
        <x14:conditionalFormatting xmlns:xm="http://schemas.microsoft.com/office/excel/2006/main">
          <x14:cfRule type="cellIs" priority="1454" operator="equal" id="{5D04473E-B0E9-4C8C-A89C-ED1705346299}">
            <xm:f>'12 Formulas'!$AK$5</xm:f>
            <x14:dxf>
              <fill>
                <patternFill>
                  <bgColor rgb="FF92D050"/>
                </patternFill>
              </fill>
            </x14:dxf>
          </x14:cfRule>
          <x14:cfRule type="cellIs" priority="1451" operator="equal" id="{11C3FA88-D0D5-4E90-80FF-C92C3C30DCF7}">
            <xm:f>'12 Formulas'!$AK$2</xm:f>
            <x14:dxf>
              <fill>
                <patternFill>
                  <bgColor rgb="FFFF000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2" operator="equal" id="{DBC670D9-08A7-4A25-8290-393E164FF923}">
            <xm:f>'12 Formulas'!$AK$5</xm:f>
            <x14:dxf>
              <fill>
                <patternFill>
                  <bgColor rgb="FF92D050"/>
                </patternFill>
              </fill>
            </x14:dxf>
          </x14:cfRule>
          <x14:cfRule type="cellIs" priority="1391" operator="equal" id="{89FED65A-DA0E-44C2-9CBD-5CF053D56362}">
            <xm:f>'12 Formulas'!$AK$4</xm:f>
            <x14:dxf>
              <fill>
                <patternFill>
                  <bgColor rgb="FFFFFF00"/>
                </patternFill>
              </fill>
            </x14:dxf>
          </x14:cfRule>
          <x14:cfRule type="cellIs" priority="1390" operator="equal" id="{1B97BCB4-DDDB-4D71-A1CE-A49559014B2B}">
            <xm:f>'12 Formulas'!$AK$3</xm:f>
            <x14:dxf>
              <fill>
                <patternFill>
                  <bgColor rgb="FFFFC00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F258:G258</xm:sqref>
        </x14:conditionalFormatting>
        <x14:conditionalFormatting xmlns:xm="http://schemas.microsoft.com/office/excel/2006/main">
          <x14:cfRule type="cellIs" priority="1378" operator="equal" id="{F214FB0E-B197-401C-AA59-93844A21401B}">
            <xm:f>'12 Formulas'!$AK$3</xm:f>
            <x14:dxf>
              <fill>
                <patternFill>
                  <bgColor rgb="FFFFC000"/>
                </patternFill>
              </fill>
            </x14:dxf>
          </x14:cfRule>
          <x14:cfRule type="cellIs" priority="1377" operator="equal" id="{A3E2B1E5-DDE9-4282-8D86-6786A050986D}">
            <xm:f>'12 Formulas'!$AK$2</xm:f>
            <x14:dxf>
              <fill>
                <patternFill>
                  <bgColor rgb="FFFF0000"/>
                </patternFill>
              </fill>
            </x14:dxf>
          </x14:cfRule>
          <x14:cfRule type="cellIs" priority="1380" operator="equal" id="{AD2F3276-03B4-4C9C-BB6E-7616EE23E1AF}">
            <xm:f>'12 Formulas'!$AK$5</xm:f>
            <x14:dxf>
              <fill>
                <patternFill>
                  <bgColor rgb="FF92D050"/>
                </patternFill>
              </fill>
            </x14:dxf>
          </x14:cfRule>
          <x14:cfRule type="cellIs" priority="1379" operator="equal" id="{7F87AC0B-0CD1-4ED9-95C7-6D361DAB6121}">
            <xm:f>'12 Formulas'!$AK$4</xm:f>
            <x14:dxf>
              <fill>
                <patternFill>
                  <bgColor rgb="FFFFFF00"/>
                </patternFill>
              </fill>
            </x14:dxf>
          </x14:cfRule>
          <xm:sqref>F261:G261</xm:sqref>
        </x14:conditionalFormatting>
        <x14:conditionalFormatting xmlns:xm="http://schemas.microsoft.com/office/excel/2006/main">
          <x14:cfRule type="cellIs" priority="1382" operator="equal" id="{5871C34A-4653-4616-8F83-2476D7B6C551}">
            <xm:f>'12 Formulas'!$AK$3</xm:f>
            <x14:dxf>
              <fill>
                <patternFill>
                  <bgColor rgb="FFFFC000"/>
                </patternFill>
              </fill>
            </x14:dxf>
          </x14:cfRule>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m:sqref>F264:G264</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2" operator="equal" id="{A0ACB882-90B0-45B6-BFA1-E4FFB72A6744}">
            <xm:f>'12 Formulas'!$AK$5</xm:f>
            <x14:dxf>
              <fill>
                <patternFill>
                  <bgColor rgb="FF92D050"/>
                </patternFill>
              </fill>
            </x14:dxf>
          </x14:cfRule>
          <x14:cfRule type="cellIs" priority="1321" operator="equal" id="{20880F6F-8A69-4A9C-8D68-C79D1F747152}">
            <xm:f>'12 Formulas'!$AK$4</xm:f>
            <x14:dxf>
              <fill>
                <patternFill>
                  <bgColor rgb="FFFFFF00"/>
                </patternFill>
              </fill>
            </x14:dxf>
          </x14:cfRule>
          <x14:cfRule type="cellIs" priority="1320" operator="equal" id="{06C89342-DFD5-440C-A77F-EF3B48884DCA}">
            <xm:f>'12 Formulas'!$AK$3</xm:f>
            <x14:dxf>
              <fill>
                <patternFill>
                  <bgColor rgb="FFFFC000"/>
                </patternFill>
              </fill>
            </x14:dxf>
          </x14:cfRule>
          <xm:sqref>F270:G270</xm:sqref>
        </x14:conditionalFormatting>
        <x14:conditionalFormatting xmlns:xm="http://schemas.microsoft.com/office/excel/2006/main">
          <x14:cfRule type="cellIs" priority="1316" operator="equal" id="{AC8D58B0-DC59-424F-8F9A-6081589BA00A}">
            <xm:f>'12 Formulas'!$AK$3</xm:f>
            <x14:dxf>
              <fill>
                <patternFill>
                  <bgColor rgb="FFFFC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5" operator="equal" id="{91F1AF56-8C37-4506-B0FC-AB9219F6080F}">
            <xm:f>'12 Formulas'!$AK$2</xm:f>
            <x14:dxf>
              <fill>
                <patternFill>
                  <bgColor rgb="FFFF0000"/>
                </patternFill>
              </fill>
            </x14:dxf>
          </x14:cfRule>
          <xm:sqref>F273:G273</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F276:G276</xm:sqref>
        </x14:conditionalFormatting>
        <x14:conditionalFormatting xmlns:xm="http://schemas.microsoft.com/office/excel/2006/main">
          <x14:cfRule type="cellIs" priority="1314" operator="equal" id="{D31607E0-D95D-4FDD-84F1-DCC0DB7995F0}">
            <xm:f>'12 Formulas'!$AK$5</xm:f>
            <x14:dxf>
              <fill>
                <patternFill>
                  <bgColor rgb="FF92D050"/>
                </patternFill>
              </fill>
            </x14:dxf>
          </x14:cfRule>
          <x14:cfRule type="cellIs" priority="1313" operator="equal" id="{A13D9C13-2263-49BB-9EB2-6C70D1DEF5D6}">
            <xm:f>'12 Formulas'!$AK$4</xm:f>
            <x14:dxf>
              <fill>
                <patternFill>
                  <bgColor rgb="FFFFFF00"/>
                </patternFill>
              </fill>
            </x14:dxf>
          </x14:cfRule>
          <x14:cfRule type="cellIs" priority="1312" operator="equal" id="{59966D75-DDE1-438E-98D0-44C62441DCD7}">
            <xm:f>'12 Formulas'!$AK$3</xm:f>
            <x14:dxf>
              <fill>
                <patternFill>
                  <bgColor rgb="FFFFC00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14:cfRule type="cellIs" priority="1249" operator="equal" id="{E2F33EC1-915D-4C78-BDF5-5FC96047807B}">
            <xm:f>'12 Formulas'!$AK$2</xm:f>
            <x14:dxf>
              <fill>
                <patternFill>
                  <bgColor rgb="FFFF000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4" operator="equal" id="{B6829B9E-1834-47F9-993C-B4964ABC4EAA}">
            <xm:f>'12 Formulas'!$AK$5</xm:f>
            <x14:dxf>
              <fill>
                <patternFill>
                  <bgColor rgb="FF92D050"/>
                </patternFill>
              </fill>
            </x14:dxf>
          </x14:cfRule>
          <x14:cfRule type="cellIs" priority="1242" operator="equal" id="{5673529F-B6A8-4F2C-96A3-A2DBDE6BF248}">
            <xm:f>'12 Formulas'!$AK$3</xm:f>
            <x14:dxf>
              <fill>
                <patternFill>
                  <bgColor rgb="FFFFC000"/>
                </patternFill>
              </fill>
            </x14:dxf>
          </x14:cfRule>
          <x14:cfRule type="cellIs" priority="1241" operator="equal" id="{8842941A-C744-48A7-9555-7F3319AC020D}">
            <xm:f>'12 Formulas'!$AK$2</xm:f>
            <x14:dxf>
              <fill>
                <patternFill>
                  <bgColor rgb="FFFF0000"/>
                </patternFill>
              </fill>
            </x14:dxf>
          </x14:cfRule>
          <x14:cfRule type="cellIs" priority="1243" operator="equal" id="{402AE17E-1463-45D5-80AE-68BA25F09DD4}">
            <xm:f>'12 Formulas'!$AK$4</xm:f>
            <x14:dxf>
              <fill>
                <patternFill>
                  <bgColor rgb="FFFFFF00"/>
                </patternFill>
              </fill>
            </x14:dxf>
          </x14:cfRule>
          <xm:sqref>F294:G294</xm:sqref>
        </x14:conditionalFormatting>
        <x14:conditionalFormatting xmlns:xm="http://schemas.microsoft.com/office/excel/2006/main">
          <x14:cfRule type="cellIs" priority="1182" operator="equal" id="{703237E1-C29E-42E8-9569-8DB89BD37419}">
            <xm:f>'12 Formulas'!$AK$5</xm:f>
            <x14:dxf>
              <fill>
                <patternFill>
                  <bgColor rgb="FF92D050"/>
                </patternFill>
              </fill>
            </x14:dxf>
          </x14:cfRule>
          <x14:cfRule type="cellIs" priority="1181" operator="equal" id="{CDC76BD0-CC20-491C-9781-4267ADAE986A}">
            <xm:f>'12 Formulas'!$AK$4</xm:f>
            <x14:dxf>
              <fill>
                <patternFill>
                  <bgColor rgb="FFFFFF00"/>
                </patternFill>
              </fill>
            </x14:dxf>
          </x14:cfRule>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m:sqref>F300:G300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F303:G303</xm:sqref>
        </x14:conditionalFormatting>
        <x14:conditionalFormatting xmlns:xm="http://schemas.microsoft.com/office/excel/2006/main">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442" operator="equal" id="{03511C1B-8D8E-427C-8329-E2EEBE548364}">
            <xm:f>'12 Formulas'!$AK$5</xm:f>
            <x14:dxf>
              <fill>
                <patternFill>
                  <bgColor rgb="FF92D050"/>
                </patternFill>
              </fill>
            </x14:dxf>
          </x14:cfRule>
          <x14:cfRule type="cellIs" priority="2441" operator="equal" id="{75E25089-84F2-4082-B6E9-DC8B93B8943C}">
            <xm:f>'12 Formulas'!$AK$4</xm:f>
            <x14:dxf>
              <fill>
                <patternFill>
                  <bgColor rgb="FFFFFF00"/>
                </patternFill>
              </fill>
            </x14:dxf>
          </x14:cfRule>
          <xm:sqref>G30</xm:sqref>
        </x14:conditionalFormatting>
        <x14:conditionalFormatting xmlns:xm="http://schemas.microsoft.com/office/excel/2006/main">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376" operator="equal" id="{38946C9C-6A25-4AE7-A485-C56F04D9863C}">
            <xm:f>'12 Formulas'!$AK$5</xm:f>
            <x14:dxf>
              <fill>
                <patternFill>
                  <bgColor rgb="FF92D050"/>
                </patternFill>
              </fill>
            </x14:dxf>
          </x14:cfRule>
          <x14:cfRule type="cellIs" priority="2375" operator="equal" id="{7AAC7959-100A-40E5-A97A-A15BA29F9A29}">
            <xm:f>'12 Formulas'!$AK$4</xm:f>
            <x14:dxf>
              <fill>
                <patternFill>
                  <bgColor rgb="FFFFFF00"/>
                </patternFill>
              </fill>
            </x14:dxf>
          </x14:cfRule>
          <xm:sqref>G42</xm:sqref>
        </x14:conditionalFormatting>
        <x14:conditionalFormatting xmlns:xm="http://schemas.microsoft.com/office/excel/2006/main">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9" operator="equal" id="{F1FCF943-9FBD-47C9-8ED8-3A8A622A6943}">
            <xm:f>'12 Formulas'!$X$4</xm:f>
            <x14:dxf>
              <fill>
                <patternFill>
                  <bgColor rgb="FFFFC000"/>
                </patternFill>
              </fill>
            </x14:dxf>
          </x14:cfRule>
          <x14:cfRule type="cellIs" priority="2648" operator="equal" id="{FD9F613B-DABB-420D-A57D-AE63438CD2B3}">
            <xm:f>'12 Formulas'!$X$5</xm:f>
            <x14:dxf>
              <fill>
                <patternFill>
                  <bgColor rgb="FFFFFF00"/>
                </patternFill>
              </fill>
            </x14:dxf>
          </x14:cfRule>
          <xm:sqref>AA11</xm:sqref>
        </x14:conditionalFormatting>
        <x14:conditionalFormatting xmlns:xm="http://schemas.microsoft.com/office/excel/2006/main">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m:sqref>AB10</xm:sqref>
        </x14:conditionalFormatting>
        <x14:conditionalFormatting xmlns:xm="http://schemas.microsoft.com/office/excel/2006/main">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14:cfRule type="cellIs" priority="2517" operator="equal" id="{930D0718-1059-459F-B702-ED1A969D4F90}">
            <xm:f>'12 Formulas'!$X$5</xm:f>
            <x14:dxf>
              <fill>
                <patternFill>
                  <bgColor rgb="FFFFFF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3" operator="equal" id="{2BE14C74-DBCC-4003-BF42-05564CA1FC42}">
            <xm:f>'12 Formulas'!$S$6</xm:f>
            <x14:dxf>
              <fill>
                <patternFill>
                  <bgColor rgb="FF00B050"/>
                </patternFill>
              </fill>
            </x14:dxf>
          </x14:cfRule>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09" operator="equal" id="{D8BC0271-BF04-421F-9859-2514095D84D2}">
            <xm:f>'12 Formulas'!$S$4</xm:f>
            <x14:dxf>
              <fill>
                <patternFill>
                  <bgColor rgb="FFFFC00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14:cfRule type="cellIs" priority="200" operator="equal" id="{1480C776-CEB0-474D-BE2C-AB555B1714C6}">
            <xm:f>'12 Formulas'!$S$7</xm:f>
            <x14:dxf>
              <fill>
                <patternFill>
                  <bgColor rgb="FF92D050"/>
                </patternFill>
              </fill>
            </x14:dxf>
          </x14:cfRule>
          <x14:cfRule type="cellIs" priority="197" operator="equal" id="{7712136E-9E66-48BB-B0C0-F479F5621055}">
            <xm:f>'12 Formulas'!$S$4</xm:f>
            <x14:dxf>
              <fill>
                <patternFill>
                  <bgColor rgb="FFFFC000"/>
                </patternFill>
              </fill>
            </x14:dxf>
          </x14:cfRule>
          <xm:sqref>AI72</xm:sqref>
        </x14:conditionalFormatting>
        <x14:conditionalFormatting xmlns:xm="http://schemas.microsoft.com/office/excel/2006/main">
          <x14:cfRule type="cellIs" priority="187" operator="equal" id="{B4EF7A5D-A52D-41AC-8ABC-D542CB92A342}">
            <xm:f>'12 Formulas'!$S$6</xm:f>
            <x14:dxf>
              <fill>
                <patternFill>
                  <bgColor rgb="FF00B050"/>
                </patternFill>
              </fill>
            </x14:dxf>
          </x14:cfRule>
          <x14:cfRule type="cellIs" priority="185" operator="equal" id="{0D538E3C-3E7E-476C-AB7B-E501FBCE045E}">
            <xm:f>'12 Formulas'!$S$4</xm:f>
            <x14:dxf>
              <fill>
                <patternFill>
                  <bgColor rgb="FFFFC000"/>
                </patternFill>
              </fill>
            </x14:dxf>
          </x14:cfRule>
          <x14:cfRule type="cellIs" priority="188" operator="equal" id="{E6BCBF00-11E8-41A3-9069-0AB70D950DF8}">
            <xm:f>'12 Formulas'!$S$7</xm:f>
            <x14:dxf>
              <fill>
                <patternFill>
                  <bgColor rgb="FF92D050"/>
                </patternFill>
              </fill>
            </x14:dxf>
          </x14:cfRule>
          <x14:cfRule type="cellIs" priority="184" operator="equal" id="{B9D996E8-7672-489C-B60C-4BEAEB09E81C}">
            <xm:f>'12 Formulas'!$S$3</xm:f>
            <x14:dxf>
              <fill>
                <patternFill>
                  <bgColor rgb="FFFF0000"/>
                </patternFill>
              </fill>
            </x14:dxf>
          </x14:cfRule>
          <x14:cfRule type="cellIs" priority="186" operator="equal" id="{257E05D3-D247-4CD5-A289-F4E525DF1DCC}">
            <xm:f>'12 Formulas'!$S$5</xm:f>
            <x14:dxf>
              <fill>
                <patternFill>
                  <bgColor rgb="FFFFFF00"/>
                </patternFill>
              </fill>
            </x14:dxf>
          </x14:cfRule>
          <xm:sqref>AI87</xm:sqref>
        </x14:conditionalFormatting>
        <x14:conditionalFormatting xmlns:xm="http://schemas.microsoft.com/office/excel/2006/main">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6" operator="equal" id="{7AC60CD2-6751-463A-BD8C-21D610A045C7}">
            <xm:f>'12 Formulas'!$S$7</xm:f>
            <x14:dxf>
              <fill>
                <patternFill>
                  <bgColor rgb="FF92D050"/>
                </patternFill>
              </fill>
            </x14:dxf>
          </x14:cfRule>
          <x14:cfRule type="cellIs" priority="172" operator="equal" id="{BCCECD1F-E176-4140-B410-CEC55C0637AE}">
            <xm:f>'12 Formulas'!$S$3</xm:f>
            <x14:dxf>
              <fill>
                <patternFill>
                  <bgColor rgb="FFFF0000"/>
                </patternFill>
              </fill>
            </x14:dxf>
          </x14:cfRule>
          <xm:sqref>AI102</xm:sqref>
        </x14:conditionalFormatting>
        <x14:conditionalFormatting xmlns:xm="http://schemas.microsoft.com/office/excel/2006/main">
          <x14:cfRule type="cellIs" priority="163" operator="equal" id="{ACAA7E39-80FD-4D23-B96A-221EA78CCC80}">
            <xm:f>'12 Formulas'!$S$6</xm:f>
            <x14:dxf>
              <fill>
                <patternFill>
                  <bgColor rgb="FF00B050"/>
                </patternFill>
              </fill>
            </x14:dxf>
          </x14:cfRule>
          <x14:cfRule type="cellIs" priority="160" operator="equal" id="{C3527936-E7FD-44B3-AA80-797598272D62}">
            <xm:f>'12 Formulas'!$S$3</xm:f>
            <x14:dxf>
              <fill>
                <patternFill>
                  <bgColor rgb="FFFF0000"/>
                </patternFill>
              </fill>
            </x14:dxf>
          </x14:cfRule>
          <x14:cfRule type="cellIs" priority="162" operator="equal" id="{2825232B-3A07-4EB3-8B41-09ABCAA7D659}">
            <xm:f>'12 Formulas'!$S$5</xm:f>
            <x14:dxf>
              <fill>
                <patternFill>
                  <bgColor rgb="FFFFFF00"/>
                </patternFill>
              </fill>
            </x14:dxf>
          </x14:cfRule>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14:cfRule type="cellIs" priority="136" operator="equal" id="{A29DF68F-1E78-475E-83FD-2895B21CE0DE}">
            <xm:f>'12 Formulas'!$S$3</xm:f>
            <x14:dxf>
              <fill>
                <patternFill>
                  <bgColor rgb="FFFF0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14:cfRule type="cellIs" priority="124" operator="equal" id="{666C7F97-FB7B-44EA-9C0A-C5D367B15A9C}">
            <xm:f>'12 Formulas'!$S$3</xm:f>
            <x14:dxf>
              <fill>
                <patternFill>
                  <bgColor rgb="FFFF0000"/>
                </patternFill>
              </fill>
            </x14:dxf>
          </x14:cfRule>
          <xm:sqref>AI147</xm:sqref>
        </x14:conditionalFormatting>
        <x14:conditionalFormatting xmlns:xm="http://schemas.microsoft.com/office/excel/2006/main">
          <x14:cfRule type="cellIs" priority="115" operator="equal" id="{1980530B-C0B3-4A38-A4BC-9592D8D2603E}">
            <xm:f>'12 Formulas'!$S$6</xm:f>
            <x14:dxf>
              <fill>
                <patternFill>
                  <bgColor rgb="FF00B050"/>
                </patternFill>
              </fill>
            </x14:dxf>
          </x14:cfRule>
          <x14:cfRule type="cellIs" priority="113" operator="equal" id="{BFF30D25-3AF5-4B64-AB43-8BC0824FEB54}">
            <xm:f>'12 Formulas'!$S$4</xm:f>
            <x14:dxf>
              <fill>
                <patternFill>
                  <bgColor rgb="FFFFC000"/>
                </patternFill>
              </fill>
            </x14:dxf>
          </x14:cfRule>
          <x14:cfRule type="cellIs" priority="112" operator="equal" id="{DBD17BF7-D533-4523-A8CD-66C46E7C7D6A}">
            <xm:f>'12 Formulas'!$S$3</xm:f>
            <x14:dxf>
              <fill>
                <patternFill>
                  <bgColor rgb="FFFF0000"/>
                </patternFill>
              </fill>
            </x14:dxf>
          </x14:cfRule>
          <x14:cfRule type="cellIs" priority="114" operator="equal" id="{2C8F716A-F678-411A-8C9E-8531EB7B701E}">
            <xm:f>'12 Formulas'!$S$5</xm:f>
            <x14:dxf>
              <fill>
                <patternFill>
                  <bgColor rgb="FFFFFF0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4" operator="equal" id="{ACF43DAD-3D86-463C-AA7D-7B970A059353}">
            <xm:f>'12 Formulas'!$S$7</xm:f>
            <x14:dxf>
              <fill>
                <patternFill>
                  <bgColor rgb="FF92D050"/>
                </patternFill>
              </fill>
            </x14:dxf>
          </x14:cfRule>
          <x14:cfRule type="cellIs" priority="103" operator="equal" id="{790D68DB-4B39-4DA5-946F-1531038F1F5F}">
            <xm:f>'12 Formulas'!$S$6</xm:f>
            <x14:dxf>
              <fill>
                <patternFill>
                  <bgColor rgb="FF00B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m:sqref>AI192</xm:sqref>
        </x14:conditionalFormatting>
        <x14:conditionalFormatting xmlns:xm="http://schemas.microsoft.com/office/excel/2006/main">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m:sqref>AI207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56" operator="equal" id="{6B691FBB-70BE-4B04-8CA6-A9C740D845B8}">
            <xm:f>'12 Formulas'!$S$7</xm:f>
            <x14:dxf>
              <fill>
                <patternFill>
                  <bgColor rgb="FF92D050"/>
                </patternFill>
              </fill>
            </x14:dxf>
          </x14:cfRule>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m:sqref>AI237</xm:sqref>
        </x14:conditionalFormatting>
        <x14:conditionalFormatting xmlns:xm="http://schemas.microsoft.com/office/excel/2006/main">
          <x14:cfRule type="cellIs" priority="43" operator="equal" id="{028576F5-D91B-4E31-856C-05B32CBC950C}">
            <xm:f>'12 Formulas'!$S$6</xm:f>
            <x14:dxf>
              <fill>
                <patternFill>
                  <bgColor rgb="FF00B050"/>
                </patternFill>
              </fill>
            </x14:dxf>
          </x14:cfRule>
          <x14:cfRule type="cellIs" priority="41" operator="equal" id="{6A998408-9DBC-424A-9FAE-CA261FAEB49A}">
            <xm:f>'12 Formulas'!$S$4</xm:f>
            <x14:dxf>
              <fill>
                <patternFill>
                  <bgColor rgb="FFFFC000"/>
                </patternFill>
              </fill>
            </x14:dxf>
          </x14:cfRule>
          <x14:cfRule type="cellIs" priority="40" operator="equal" id="{69945F10-D386-4E25-8C4E-42191832209B}">
            <xm:f>'12 Formulas'!$S$3</xm:f>
            <x14:dxf>
              <fill>
                <patternFill>
                  <bgColor rgb="FFFF0000"/>
                </patternFill>
              </fill>
            </x14:dxf>
          </x14:cfRule>
          <x14:cfRule type="cellIs" priority="42" operator="equal" id="{A0D64787-1BB6-4494-95EA-5D1A68319BC6}">
            <xm:f>'12 Formulas'!$S$5</xm:f>
            <x14:dxf>
              <fill>
                <patternFill>
                  <bgColor rgb="FFFFFF0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m:sqref>AI267</xm:sqref>
        </x14:conditionalFormatting>
        <x14:conditionalFormatting xmlns:xm="http://schemas.microsoft.com/office/excel/2006/main">
          <x14:cfRule type="cellIs" priority="20" operator="equal" id="{3BD91E4C-9982-43E1-8EE1-4ABD80D14636}">
            <xm:f>'12 Formulas'!$S$7</xm:f>
            <x14:dxf>
              <fill>
                <patternFill>
                  <bgColor rgb="FF92D050"/>
                </patternFill>
              </fill>
            </x14:dxf>
          </x14:cfRule>
          <x14:cfRule type="cellIs" priority="19" operator="equal" id="{4BDBA578-7129-48CD-A070-7EA3EF2F8974}">
            <xm:f>'12 Formulas'!$S$6</xm:f>
            <x14:dxf>
              <fill>
                <patternFill>
                  <bgColor rgb="FF00B050"/>
                </patternFill>
              </fill>
            </x14:dxf>
          </x14:cfRule>
          <x14:cfRule type="cellIs" priority="18" operator="equal" id="{20E4255B-38BE-4FF2-992B-3C2031DADFFA}">
            <xm:f>'12 Formulas'!$S$5</xm:f>
            <x14:dxf>
              <fill>
                <patternFill>
                  <bgColor rgb="FFFFFF00"/>
                </patternFill>
              </fill>
            </x14:dxf>
          </x14:cfRule>
          <x14:cfRule type="cellIs" priority="17" operator="equal" id="{9794E3DC-3969-4452-AD1D-0DBFEEFEB94A}">
            <xm:f>'12 Formulas'!$S$4</xm:f>
            <x14:dxf>
              <fill>
                <patternFill>
                  <bgColor rgb="FFFFC000"/>
                </patternFill>
              </fill>
            </x14:dxf>
          </x14:cfRule>
          <x14:cfRule type="cellIs" priority="16" operator="equal" id="{DEBF2FEF-4A41-4ED9-A255-C53ED270959E}">
            <xm:f>'12 Formulas'!$S$3</xm:f>
            <x14:dxf>
              <fill>
                <patternFill>
                  <bgColor rgb="FFFF00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7" operator="equal" id="{3C3641A7-E47D-4F5B-80E9-02822EF044B8}">
            <xm:f>'12 Formulas'!$S$6</xm:f>
            <x14:dxf>
              <fill>
                <patternFill>
                  <bgColor rgb="FF00B050"/>
                </patternFill>
              </fill>
            </x14:dxf>
          </x14:cfRule>
          <x14:cfRule type="cellIs" priority="5" operator="equal" id="{31B7712C-75E5-4CCE-9A14-51786DEFEB9B}">
            <xm:f>'12 Formulas'!$S$4</xm:f>
            <x14:dxf>
              <fill>
                <patternFill>
                  <bgColor rgb="FFFFC000"/>
                </patternFill>
              </fill>
            </x14:dxf>
          </x14:cfRule>
          <x14:cfRule type="cellIs" priority="4" operator="equal" id="{925E6A71-C294-4280-A7A7-19510B3EF193}">
            <xm:f>'12 Formulas'!$S$3</xm:f>
            <x14:dxf>
              <fill>
                <patternFill>
                  <bgColor rgb="FFFF0000"/>
                </patternFill>
              </fill>
            </x14:dxf>
          </x14:cfRule>
          <x14:cfRule type="cellIs" priority="6" operator="equal" id="{33866A5D-140E-426A-8FF4-2B947562DF6A}">
            <xm:f>'12 Formulas'!$S$5</xm:f>
            <x14:dxf>
              <fill>
                <patternFill>
                  <bgColor rgb="FFFFFF0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14:cfRule type="cellIs" priority="229" operator="equal" id="{ADBC8E6F-B126-45FA-9697-5EA408003A98}">
            <xm:f>'12 Formulas'!$X$5</xm:f>
            <x14:dxf>
              <fill>
                <patternFill>
                  <bgColor rgb="FFFFFF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7" operator="equal" id="{B36B73B1-1447-4C8B-AB29-27315E42297C}">
            <xm:f>'12 Formulas'!$X$5</xm:f>
            <x14:dxf>
              <fill>
                <patternFill>
                  <bgColor rgb="FFFFFF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5" operator="equal" id="{B6D5BC44-CDE1-4FA2-9DAD-C264629FD26B}">
            <xm:f>'12 Formulas'!$X$3</xm:f>
            <x14:dxf>
              <fill>
                <patternFill>
                  <bgColor rgb="FFFF0000"/>
                </patternFill>
              </fill>
            </x14:dxf>
          </x14:cfRule>
          <x14:cfRule type="cellIs" priority="194" operator="equal" id="{5CDD33AE-059F-4DA8-BECD-5EB2EA4B5676}">
            <xm:f>'12 Formulas'!$X$4</xm:f>
            <x14:dxf>
              <fill>
                <patternFill>
                  <bgColor rgb="FFFFC000"/>
                </patternFill>
              </fill>
            </x14:dxf>
          </x14:cfRule>
          <x14:cfRule type="cellIs" priority="193" operator="equal" id="{61697BF6-C4A5-4F37-9A4C-9EF9D9744747}">
            <xm:f>'12 Formulas'!$X$5</xm:f>
            <x14:dxf>
              <fill>
                <patternFill>
                  <bgColor rgb="FFFFFF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m:sqref>AJ117</xm:sqref>
        </x14:conditionalFormatting>
        <x14:conditionalFormatting xmlns:xm="http://schemas.microsoft.com/office/excel/2006/main">
          <x14:cfRule type="cellIs" priority="135" operator="equal" id="{D72D9820-A569-4AC0-9218-C97CBD0D36FA}">
            <xm:f>'12 Formulas'!$X$3</xm:f>
            <x14:dxf>
              <fill>
                <patternFill>
                  <bgColor rgb="FFFF0000"/>
                </patternFill>
              </fill>
            </x14:dxf>
          </x14:cfRule>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14:cfRule type="cellIs" priority="121" operator="equal" id="{C331256C-B99C-4CF2-8A2C-625CD70E7560}">
            <xm:f>'12 Formulas'!$X$5</xm:f>
            <x14:dxf>
              <fill>
                <patternFill>
                  <bgColor rgb="FFFFFF00"/>
                </patternFill>
              </fill>
            </x14:dxf>
          </x14:cfRule>
          <xm:sqref>AJ147</xm:sqref>
        </x14:conditionalFormatting>
        <x14:conditionalFormatting xmlns:xm="http://schemas.microsoft.com/office/excel/2006/main">
          <x14:cfRule type="cellIs" priority="111" operator="equal" id="{BE0BF72D-DFE1-4E78-9563-C613D4951A7F}">
            <xm:f>'12 Formulas'!$X$3</xm:f>
            <x14:dxf>
              <fill>
                <patternFill>
                  <bgColor rgb="FFFF0000"/>
                </patternFill>
              </fill>
            </x14:dxf>
          </x14:cfRule>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m:sqref>AJ162</xm:sqref>
        </x14:conditionalFormatting>
        <x14:conditionalFormatting xmlns:xm="http://schemas.microsoft.com/office/excel/2006/main">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14:cfRule type="cellIs" priority="97" operator="equal" id="{2E2E5F18-7A15-4FFC-A4DE-655A778E0ECF}">
            <xm:f>'12 Formulas'!$X$5</xm:f>
            <x14:dxf>
              <fill>
                <patternFill>
                  <bgColor rgb="FFFFFF00"/>
                </patternFill>
              </fill>
            </x14:dxf>
          </x14:cfRule>
          <xm:sqref>AJ177</xm:sqref>
        </x14:conditionalFormatting>
        <x14:conditionalFormatting xmlns:xm="http://schemas.microsoft.com/office/excel/2006/main">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4" operator="equal" id="{57319EDA-01E4-4548-8AD8-24E4EAE4548D}">
            <xm:f>'12 Formulas'!$X$4</xm:f>
            <x14:dxf>
              <fill>
                <patternFill>
                  <bgColor rgb="FFFFC000"/>
                </patternFill>
              </fill>
            </x14:dxf>
          </x14:cfRule>
          <x14:cfRule type="cellIs" priority="73" operator="equal" id="{8F0E2316-49F8-4A60-BCE4-73CD50630364}">
            <xm:f>'12 Formulas'!$X$5</xm:f>
            <x14:dxf>
              <fill>
                <patternFill>
                  <bgColor rgb="FFFFFF00"/>
                </patternFill>
              </fill>
            </x14:dxf>
          </x14:cfRule>
          <xm:sqref>AJ207</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3" operator="equal" id="{D74236C7-C1C9-43D9-A123-4986CD908F81}">
            <xm:f>'12 Formulas'!$X$3</xm:f>
            <x14:dxf>
              <fill>
                <patternFill>
                  <bgColor rgb="FFFF00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1" operator="equal" id="{900A93DF-E32D-4071-AD91-82ECABF72E3D}">
            <xm:f>'12 Formulas'!$X$3</xm:f>
            <x14:dxf>
              <fill>
                <patternFill>
                  <bgColor rgb="FFFF0000"/>
                </patternFill>
              </fill>
            </x14:dxf>
          </x14:cfRule>
          <x14:cfRule type="cellIs" priority="50" operator="equal" id="{2FFF9EEC-9F60-4057-BDF0-7BFE211DC1F6}">
            <xm:f>'12 Formulas'!$X$4</xm:f>
            <x14:dxf>
              <fill>
                <patternFill>
                  <bgColor rgb="FFFFC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5" operator="equal" id="{4CF3FD44-D773-46DD-8D6D-19025B08BA17}">
            <xm:f>'12 Formulas'!$X$3</xm:f>
            <x14:dxf>
              <fill>
                <patternFill>
                  <bgColor rgb="FFFF0000"/>
                </patternFill>
              </fill>
            </x14:dxf>
          </x14:cfRule>
          <x14:cfRule type="cellIs" priority="14" operator="equal" id="{79E3E20E-D047-4607-9400-94B5786A743F}">
            <xm:f>'12 Formulas'!$X$4</xm:f>
            <x14:dxf>
              <fill>
                <patternFill>
                  <bgColor rgb="FFFFC000"/>
                </patternFill>
              </fill>
            </x14:dxf>
          </x14:cfRule>
          <x14:cfRule type="cellIs" priority="13" operator="equal" id="{DC676317-877D-4B06-AAD8-205ACCFBD15B}">
            <xm:f>'12 Formulas'!$X$5</xm:f>
            <x14:dxf>
              <fill>
                <patternFill>
                  <bgColor rgb="FFFFFF00"/>
                </patternFill>
              </fill>
            </x14:dxf>
          </x14:cfRule>
          <xm:sqref>AJ282</xm:sqref>
        </x14:conditionalFormatting>
        <x14:conditionalFormatting xmlns:xm="http://schemas.microsoft.com/office/excel/2006/main">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14:cfRule type="cellIs" priority="1" operator="equal" id="{6AF84DEE-D466-42DB-9473-2FA45B875EDF}">
            <xm:f>'12 Formulas'!$X$5</xm:f>
            <x14:dxf>
              <fill>
                <patternFill>
                  <bgColor rgb="FFFFFF00"/>
                </patternFill>
              </fill>
            </x14:dxf>
          </x14:cfRule>
          <xm:sqref>AJ297</xm:sqref>
        </x14:conditionalFormatting>
        <x14:conditionalFormatting xmlns:xm="http://schemas.microsoft.com/office/excel/2006/main">
          <x14:cfRule type="cellIs" priority="2494" operator="equal" id="{2D71B527-B1E9-4D22-BBF9-89E7FC2D3852}">
            <xm:f>'12 Formulas'!$AK$3</xm:f>
            <x14:dxf>
              <fill>
                <patternFill>
                  <bgColor rgb="FFFFC000"/>
                </patternFill>
              </fill>
            </x14:dxf>
          </x14:cfRule>
          <x14:cfRule type="cellIs" priority="2493" operator="equal" id="{20245198-A3D1-4736-A940-D9BE6A743D25}">
            <xm:f>'12 Formulas'!$AK$2</xm:f>
            <x14:dxf>
              <fill>
                <patternFill>
                  <bgColor rgb="FFFF0000"/>
                </patternFill>
              </fill>
            </x14:dxf>
          </x14:cfRule>
          <x14:cfRule type="cellIs" priority="2496" operator="equal" id="{FC59796F-EAD2-49CD-9380-B35F86F5A99F}">
            <xm:f>'12 Formulas'!$AK$5</xm:f>
            <x14:dxf>
              <fill>
                <patternFill>
                  <bgColor rgb="FF92D050"/>
                </patternFill>
              </fill>
            </x14:dxf>
          </x14:cfRule>
          <x14:cfRule type="cellIs" priority="2495" operator="equal" id="{0C62E6D8-51B8-4CD9-94E8-39A476129C89}">
            <xm:f>'12 Formulas'!$AK$4</xm:f>
            <x14:dxf>
              <fill>
                <patternFill>
                  <bgColor rgb="FFFFFF00"/>
                </patternFill>
              </fill>
            </x14:dxf>
          </x14:cfRule>
          <xm:sqref>AK12</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6" operator="equal" id="{A9783E43-4A1A-4C71-B454-12CFE8BF62C8}">
            <xm:f>'12 Formulas'!$AK$5</xm:f>
            <x14:dxf>
              <fill>
                <patternFill>
                  <bgColor rgb="FF92D050"/>
                </patternFill>
              </fill>
            </x14:dxf>
          </x14:cfRule>
          <x14:cfRule type="cellIs" priority="215" operator="equal" id="{48702EBE-71FB-454F-A5C5-FB974DA4087D}">
            <xm:f>'12 Formulas'!$AK$4</xm:f>
            <x14:dxf>
              <fill>
                <patternFill>
                  <bgColor rgb="FFFFFF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14:cfRule type="cellIs" priority="202" operator="equal" id="{71E9FE3C-9A67-4C32-B349-0BBC904FE809}">
            <xm:f>'12 Formulas'!$AK$3</xm:f>
            <x14:dxf>
              <fill>
                <patternFill>
                  <bgColor rgb="FFFFC0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14:cfRule type="cellIs" priority="179" operator="equal" id="{CB8C53E9-221D-44FF-A56A-E41E102426C2}">
            <xm:f>'12 Formulas'!$AK$4</xm:f>
            <x14:dxf>
              <fill>
                <patternFill>
                  <bgColor rgb="FFFFFF0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6" operator="equal" id="{7F0CA8B9-8231-493F-BB0C-207D8ADAE9F4}">
            <xm:f>'12 Formulas'!$AK$3</xm:f>
            <x14:dxf>
              <fill>
                <patternFill>
                  <bgColor rgb="FFFFC0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m:sqref>AK117</xm:sqref>
        </x14:conditionalFormatting>
        <x14:conditionalFormatting xmlns:xm="http://schemas.microsoft.com/office/excel/2006/main">
          <x14:cfRule type="cellIs" priority="144" operator="equal" id="{D248A9F1-6CB3-4173-9FA0-AF5EC24A849E}">
            <xm:f>'12 Formulas'!$AK$5</xm:f>
            <x14:dxf>
              <fill>
                <patternFill>
                  <bgColor rgb="FF92D050"/>
                </patternFill>
              </fill>
            </x14:dxf>
          </x14:cfRule>
          <x14:cfRule type="cellIs" priority="143" operator="equal" id="{484DEA55-AD0B-4BFC-A3A8-995BE89FAFB7}">
            <xm:f>'12 Formulas'!$AK$4</xm:f>
            <x14:dxf>
              <fill>
                <patternFill>
                  <bgColor rgb="FFFFFF00"/>
                </patternFill>
              </fill>
            </x14:dxf>
          </x14:cfRule>
          <x14:cfRule type="cellIs" priority="142" operator="equal" id="{4A4E3977-AFD6-46EE-A00D-CFC6DC186FB1}">
            <xm:f>'12 Formulas'!$AK$3</xm:f>
            <x14:dxf>
              <fill>
                <patternFill>
                  <bgColor rgb="FFFFC000"/>
                </patternFill>
              </fill>
            </x14:dxf>
          </x14:cfRule>
          <x14:cfRule type="cellIs" priority="141" operator="equal" id="{F2D1F850-B646-4991-9B01-9DB124B8E939}">
            <xm:f>'12 Formulas'!$AK$2</xm:f>
            <x14:dxf>
              <fill>
                <patternFill>
                  <bgColor rgb="FFFF0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29" operator="equal" id="{3316F602-58B5-424B-A437-3ED6692860F2}">
            <xm:f>'12 Formulas'!$AK$2</xm:f>
            <x14:dxf>
              <fill>
                <patternFill>
                  <bgColor rgb="FFFF0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m:sqref>AK147</xm:sqref>
        </x14:conditionalFormatting>
        <x14:conditionalFormatting xmlns:xm="http://schemas.microsoft.com/office/excel/2006/main">
          <x14:cfRule type="cellIs" priority="119" operator="equal" id="{A239400E-0248-450F-A0ED-5C86F8EF5002}">
            <xm:f>'12 Formulas'!$AK$4</xm:f>
            <x14:dxf>
              <fill>
                <patternFill>
                  <bgColor rgb="FFFFFF00"/>
                </patternFill>
              </fill>
            </x14:dxf>
          </x14:cfRule>
          <x14:cfRule type="cellIs" priority="118" operator="equal" id="{DC2F738B-4587-41F6-AFE5-6215B0C5E580}">
            <xm:f>'12 Formulas'!$AK$3</xm:f>
            <x14:dxf>
              <fill>
                <patternFill>
                  <bgColor rgb="FFFFC000"/>
                </patternFill>
              </fill>
            </x14:dxf>
          </x14:cfRule>
          <x14:cfRule type="cellIs" priority="117" operator="equal" id="{03F4FF8F-EDDE-4F55-A3C3-404540A2FA94}">
            <xm:f>'12 Formulas'!$AK$2</xm:f>
            <x14:dxf>
              <fill>
                <patternFill>
                  <bgColor rgb="FFFF00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14:cfRule type="cellIs" priority="107" operator="equal" id="{20CD909C-EB30-4C6F-AD2D-0EDC39DA5306}">
            <xm:f>'12 Formulas'!$AK$4</xm:f>
            <x14:dxf>
              <fill>
                <patternFill>
                  <bgColor rgb="FFFFFF00"/>
                </patternFill>
              </fill>
            </x14:dxf>
          </x14:cfRule>
          <xm:sqref>AK177</xm:sqref>
        </x14:conditionalFormatting>
        <x14:conditionalFormatting xmlns:xm="http://schemas.microsoft.com/office/excel/2006/main">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6" operator="equal" id="{A11BBDFC-7901-4F28-8923-FCD27F62E32A}">
            <xm:f>'12 Formulas'!$AK$5</xm:f>
            <x14:dxf>
              <fill>
                <patternFill>
                  <bgColor rgb="FF92D05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4" operator="equal" id="{617C5AE7-BCC0-413A-9EF8-CE2EF472BF8A}">
            <xm:f>'12 Formulas'!$AK$5</xm:f>
            <x14:dxf>
              <fill>
                <patternFill>
                  <bgColor rgb="FF92D05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1" operator="equal" id="{04BEA854-F3CA-421C-B35A-0F336C246A72}">
            <xm:f>'12 Formulas'!$AK$2</xm:f>
            <x14:dxf>
              <fill>
                <patternFill>
                  <bgColor rgb="FFFF0000"/>
                </patternFill>
              </fill>
            </x14:dxf>
          </x14:cfRule>
          <xm:sqref>AK207</xm:sqref>
        </x14:conditionalFormatting>
        <x14:conditionalFormatting xmlns:xm="http://schemas.microsoft.com/office/excel/2006/main">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8" operator="equal" id="{376E17D5-5D8D-4FEF-AC6C-0CA00F3F05BB}">
            <xm:f>'12 Formulas'!$AK$5</xm:f>
            <x14:dxf>
              <fill>
                <patternFill>
                  <bgColor rgb="FF92D05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6" operator="equal" id="{00783ABA-BFD9-4771-8902-B8E3D6105FA3}">
            <xm:f>'12 Formulas'!$AK$5</xm:f>
            <x14:dxf>
              <fill>
                <patternFill>
                  <bgColor rgb="FF92D050"/>
                </patternFill>
              </fill>
            </x14:dxf>
          </x14:cfRule>
          <x14:cfRule type="cellIs" priority="33" operator="equal" id="{59D282E9-2BE4-4539-B471-AEC572B89A21}">
            <xm:f>'12 Formulas'!$AK$2</xm:f>
            <x14:dxf>
              <fill>
                <patternFill>
                  <bgColor rgb="FFFF0000"/>
                </patternFill>
              </fill>
            </x14:dxf>
          </x14:cfRule>
          <x14:cfRule type="cellIs" priority="35" operator="equal" id="{EF6D5B9F-267C-4340-A7C7-151B1E8110E3}">
            <xm:f>'12 Formulas'!$AK$4</xm:f>
            <x14:dxf>
              <fill>
                <patternFill>
                  <bgColor rgb="FFFFFF00"/>
                </patternFill>
              </fill>
            </x14:dxf>
          </x14:cfRule>
          <xm:sqref>AK267</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4" operator="equal" id="{E4EE4DB1-CE4B-45C2-8A06-43F1EFAA0567}">
            <xm:f>'12 Formulas'!$AK$5</xm:f>
            <x14:dxf>
              <fill>
                <patternFill>
                  <bgColor rgb="FF92D050"/>
                </patternFill>
              </fill>
            </x14:dxf>
          </x14:cfRule>
          <x14:cfRule type="cellIs" priority="23" operator="equal" id="{BBE0CADE-13C2-4F0E-AF30-09825BC04953}">
            <xm:f>'12 Formulas'!$AK$4</xm:f>
            <x14:dxf>
              <fill>
                <patternFill>
                  <bgColor rgb="FFFFFF00"/>
                </patternFill>
              </fill>
            </x14:dxf>
          </x14:cfRule>
          <x14:cfRule type="cellIs" priority="22" operator="equal" id="{3E791F0C-E39A-4447-85FB-F2CF7ACDFEBE}">
            <xm:f>'12 Formulas'!$AK$3</xm:f>
            <x14:dxf>
              <fill>
                <patternFill>
                  <bgColor rgb="FFFFC0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1" operator="equal" id="{5FC8252B-E24C-4C1D-88C3-DA4C5CD84FA5}">
            <xm:f>'12 Formulas'!$AK$4</xm:f>
            <x14:dxf>
              <fill>
                <patternFill>
                  <bgColor rgb="FFFFFF0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86" zoomScaleNormal="86" zoomScaleSheetLayoutView="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0"/>
      <c r="B1" s="627" t="s">
        <v>140</v>
      </c>
      <c r="C1" s="627"/>
      <c r="D1" s="627"/>
      <c r="E1" s="627"/>
      <c r="F1" s="657" t="s">
        <v>360</v>
      </c>
      <c r="G1" s="658"/>
      <c r="H1" s="659"/>
    </row>
    <row r="2" spans="1:36" ht="15" customHeight="1" x14ac:dyDescent="0.25">
      <c r="A2" s="600"/>
      <c r="B2" s="627"/>
      <c r="C2" s="627"/>
      <c r="D2" s="627"/>
      <c r="E2" s="627"/>
      <c r="F2" s="660" t="s">
        <v>357</v>
      </c>
      <c r="G2" s="658"/>
      <c r="H2" s="659"/>
    </row>
    <row r="3" spans="1:36" ht="15" customHeight="1" x14ac:dyDescent="0.25">
      <c r="A3" s="600"/>
      <c r="B3" s="627"/>
      <c r="C3" s="627"/>
      <c r="D3" s="627"/>
      <c r="E3" s="627"/>
      <c r="F3" s="660" t="s">
        <v>358</v>
      </c>
      <c r="G3" s="658"/>
      <c r="H3" s="659"/>
    </row>
    <row r="4" spans="1:36" s="293" customFormat="1" ht="15" customHeight="1" x14ac:dyDescent="0.25">
      <c r="A4" s="729"/>
      <c r="B4" s="629"/>
      <c r="C4" s="629"/>
      <c r="D4" s="629"/>
      <c r="E4" s="629"/>
      <c r="F4" s="661" t="s">
        <v>366</v>
      </c>
      <c r="G4" s="658"/>
      <c r="H4" s="659"/>
      <c r="AD4" s="177"/>
      <c r="AE4" s="177"/>
      <c r="AF4" s="177"/>
      <c r="AG4" s="177"/>
      <c r="AH4" s="177"/>
    </row>
    <row r="5" spans="1:36" s="293" customFormat="1" ht="28.5" customHeight="1" x14ac:dyDescent="0.25">
      <c r="A5" s="457" t="s">
        <v>14</v>
      </c>
      <c r="B5" s="611" t="str">
        <f>'1 Contexto e Identificación'!B6:E6</f>
        <v>PROCESO ADQUISICIONES</v>
      </c>
      <c r="C5" s="612"/>
      <c r="D5" s="612"/>
      <c r="E5" s="613"/>
      <c r="G5" s="452"/>
      <c r="H5" s="43"/>
      <c r="I5" s="44"/>
      <c r="W5" s="341"/>
      <c r="X5" s="342"/>
      <c r="AD5" s="177"/>
      <c r="AE5" s="177"/>
      <c r="AF5" s="177"/>
      <c r="AG5" s="177"/>
      <c r="AH5" s="177"/>
    </row>
    <row r="6" spans="1:36" s="293" customFormat="1" ht="51" customHeight="1" x14ac:dyDescent="0.25">
      <c r="A6" s="450" t="s">
        <v>16</v>
      </c>
      <c r="B6" s="651"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652"/>
      <c r="D6" s="652"/>
      <c r="E6" s="653"/>
      <c r="I6" s="343"/>
      <c r="X6" s="342"/>
      <c r="AD6" s="177"/>
      <c r="AE6" s="177"/>
      <c r="AF6" s="177"/>
      <c r="AG6" s="177"/>
      <c r="AH6" s="177"/>
    </row>
    <row r="7" spans="1:36" s="293" customFormat="1" ht="10.5" customHeight="1" x14ac:dyDescent="0.25">
      <c r="A7" s="161"/>
      <c r="B7" s="650"/>
      <c r="C7" s="650"/>
      <c r="D7" s="650"/>
      <c r="G7" s="453"/>
      <c r="H7" s="454"/>
      <c r="K7" s="46"/>
      <c r="L7" s="343"/>
      <c r="AD7" s="177"/>
      <c r="AE7" s="177"/>
      <c r="AF7" s="177"/>
      <c r="AG7" s="177"/>
      <c r="AH7" s="177"/>
    </row>
    <row r="8" spans="1:36" s="293" customFormat="1" ht="8.25" customHeight="1" thickBot="1" x14ac:dyDescent="0.3">
      <c r="A8" s="161"/>
      <c r="B8" s="650"/>
      <c r="C8" s="650"/>
      <c r="D8" s="650"/>
      <c r="AD8" s="177"/>
      <c r="AE8" s="177"/>
      <c r="AF8" s="177"/>
      <c r="AG8" s="177"/>
      <c r="AH8" s="177"/>
    </row>
    <row r="9" spans="1:36" s="293" customFormat="1" ht="15" customHeight="1" thickBot="1" x14ac:dyDescent="0.3">
      <c r="A9" s="161"/>
      <c r="B9" s="344"/>
      <c r="C9" s="345"/>
      <c r="D9" s="253"/>
      <c r="G9" s="647" t="s">
        <v>240</v>
      </c>
      <c r="H9" s="648"/>
      <c r="I9" s="648"/>
      <c r="J9" s="648"/>
      <c r="K9" s="648"/>
      <c r="L9" s="648"/>
      <c r="M9" s="649"/>
      <c r="O9" s="346"/>
      <c r="P9" s="346"/>
      <c r="Q9" s="347"/>
      <c r="R9" s="348"/>
      <c r="S9" s="348"/>
      <c r="T9" s="654" t="s">
        <v>90</v>
      </c>
      <c r="U9" s="655"/>
      <c r="V9" s="656"/>
      <c r="AD9" s="177"/>
      <c r="AE9" s="177"/>
      <c r="AF9" s="177"/>
      <c r="AG9" s="177"/>
      <c r="AH9" s="177"/>
    </row>
    <row r="10" spans="1:36" ht="12.75" thickBot="1" x14ac:dyDescent="0.3">
      <c r="A10" s="349"/>
      <c r="B10" s="350"/>
      <c r="C10" s="617" t="s">
        <v>241</v>
      </c>
      <c r="D10" s="618"/>
      <c r="E10" s="619"/>
      <c r="F10" s="47"/>
      <c r="G10" s="351"/>
      <c r="H10" s="352"/>
      <c r="I10" s="618" t="s">
        <v>90</v>
      </c>
      <c r="J10" s="618"/>
      <c r="K10" s="618"/>
      <c r="L10" s="618"/>
      <c r="M10" s="619"/>
      <c r="N10" s="47"/>
      <c r="O10" s="245"/>
      <c r="P10" s="245"/>
      <c r="R10" s="353">
        <v>0.2</v>
      </c>
      <c r="S10" s="353">
        <v>0.4</v>
      </c>
      <c r="T10" s="353">
        <v>0.6</v>
      </c>
      <c r="U10" s="353">
        <v>0.8</v>
      </c>
      <c r="V10" s="354">
        <v>1</v>
      </c>
      <c r="W10" s="180"/>
      <c r="X10" s="180"/>
      <c r="Y10" s="180"/>
      <c r="Z10" s="180"/>
      <c r="AA10" s="180"/>
      <c r="AB10" s="180"/>
      <c r="AC10" s="180"/>
    </row>
    <row r="11" spans="1:36" ht="24" x14ac:dyDescent="0.25">
      <c r="A11" s="153" t="s">
        <v>143</v>
      </c>
      <c r="B11" s="355" t="s">
        <v>45</v>
      </c>
      <c r="C11" s="152" t="s">
        <v>88</v>
      </c>
      <c r="D11" s="151" t="s">
        <v>90</v>
      </c>
      <c r="E11" s="300" t="s">
        <v>209</v>
      </c>
      <c r="F11" s="47"/>
      <c r="G11" s="245"/>
      <c r="H11" s="356"/>
      <c r="I11" s="357" t="s">
        <v>210</v>
      </c>
      <c r="J11" s="357" t="s">
        <v>211</v>
      </c>
      <c r="K11" s="381" t="s">
        <v>197</v>
      </c>
      <c r="L11" s="381" t="s">
        <v>200</v>
      </c>
      <c r="M11" s="382" t="s">
        <v>203</v>
      </c>
      <c r="N11" s="47"/>
      <c r="O11" s="245"/>
      <c r="P11" s="245"/>
      <c r="Q11" s="358"/>
      <c r="R11" s="49" t="s">
        <v>210</v>
      </c>
      <c r="S11" s="49" t="s">
        <v>211</v>
      </c>
      <c r="T11" s="381" t="s">
        <v>197</v>
      </c>
      <c r="U11" s="381" t="s">
        <v>200</v>
      </c>
      <c r="V11" s="381" t="s">
        <v>203</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para adjudicar un contrato o convenio</v>
      </c>
      <c r="C12" s="360" t="str">
        <f>+'5 Valoración Control'!$AI$12</f>
        <v>Rara vez</v>
      </c>
      <c r="D12" s="327" t="str">
        <f>+'5 Valoración Control'!$AJ$12</f>
        <v>Catastrófico</v>
      </c>
      <c r="E12" s="240" t="str">
        <f>+'5 Valoración Control'!$AK$12</f>
        <v>Extremo</v>
      </c>
      <c r="F12" s="201"/>
      <c r="G12" s="645" t="s">
        <v>88</v>
      </c>
      <c r="H12" s="151" t="s">
        <v>160</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2" t="s">
        <v>88</v>
      </c>
      <c r="P12" s="365">
        <v>1</v>
      </c>
      <c r="Q12" s="151" t="s">
        <v>160</v>
      </c>
      <c r="R12" s="363" t="s">
        <v>212</v>
      </c>
      <c r="S12" s="363" t="s">
        <v>212</v>
      </c>
      <c r="T12" s="363" t="s">
        <v>212</v>
      </c>
      <c r="U12" s="363" t="s">
        <v>212</v>
      </c>
      <c r="V12" s="364" t="s">
        <v>213</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45"/>
      <c r="H13" s="151" t="s">
        <v>163</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43"/>
      <c r="P13" s="365">
        <v>0.8</v>
      </c>
      <c r="Q13" s="151" t="s">
        <v>163</v>
      </c>
      <c r="R13" s="367" t="s">
        <v>197</v>
      </c>
      <c r="S13" s="367" t="s">
        <v>197</v>
      </c>
      <c r="T13" s="363" t="s">
        <v>212</v>
      </c>
      <c r="U13" s="363" t="s">
        <v>212</v>
      </c>
      <c r="V13" s="364" t="s">
        <v>213</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45"/>
      <c r="H14" s="151" t="s">
        <v>166</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43"/>
      <c r="P14" s="365">
        <v>0.6</v>
      </c>
      <c r="Q14" s="151" t="s">
        <v>166</v>
      </c>
      <c r="R14" s="367" t="s">
        <v>197</v>
      </c>
      <c r="S14" s="367" t="s">
        <v>197</v>
      </c>
      <c r="T14" s="367" t="s">
        <v>197</v>
      </c>
      <c r="U14" s="363" t="s">
        <v>212</v>
      </c>
      <c r="V14" s="364" t="s">
        <v>213</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45"/>
      <c r="H15" s="151" t="s">
        <v>169</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43"/>
      <c r="P15" s="365">
        <v>0.4</v>
      </c>
      <c r="Q15" s="151" t="s">
        <v>169</v>
      </c>
      <c r="R15" s="369" t="s">
        <v>214</v>
      </c>
      <c r="S15" s="367" t="s">
        <v>197</v>
      </c>
      <c r="T15" s="367" t="s">
        <v>197</v>
      </c>
      <c r="U15" s="363" t="s">
        <v>212</v>
      </c>
      <c r="V15" s="364" t="s">
        <v>213</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46"/>
      <c r="H16" s="86" t="s">
        <v>172</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R1                   </v>
      </c>
      <c r="N16" s="201"/>
      <c r="O16" s="644"/>
      <c r="P16" s="374">
        <v>0.2</v>
      </c>
      <c r="Q16" s="151" t="s">
        <v>172</v>
      </c>
      <c r="R16" s="375" t="s">
        <v>214</v>
      </c>
      <c r="S16" s="375" t="s">
        <v>214</v>
      </c>
      <c r="T16" s="371" t="s">
        <v>197</v>
      </c>
      <c r="U16" s="372" t="s">
        <v>212</v>
      </c>
      <c r="V16" s="373" t="s">
        <v>213</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91" zoomScaleNormal="91"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6"/>
      <c r="B1" s="627" t="s">
        <v>140</v>
      </c>
      <c r="C1" s="627"/>
      <c r="D1" s="627"/>
      <c r="E1" s="627"/>
      <c r="F1" s="657" t="s">
        <v>359</v>
      </c>
      <c r="G1" s="658"/>
      <c r="H1" s="659"/>
    </row>
    <row r="2" spans="1:47" ht="15" customHeight="1" x14ac:dyDescent="0.25">
      <c r="A2" s="746"/>
      <c r="B2" s="627"/>
      <c r="C2" s="627"/>
      <c r="D2" s="627"/>
      <c r="E2" s="627"/>
      <c r="F2" s="660" t="s">
        <v>357</v>
      </c>
      <c r="G2" s="658"/>
      <c r="H2" s="659"/>
    </row>
    <row r="3" spans="1:47" ht="15" customHeight="1" x14ac:dyDescent="0.25">
      <c r="A3" s="746"/>
      <c r="B3" s="627"/>
      <c r="C3" s="627"/>
      <c r="D3" s="627"/>
      <c r="E3" s="627"/>
      <c r="F3" s="660" t="s">
        <v>358</v>
      </c>
      <c r="G3" s="658"/>
      <c r="H3" s="659"/>
    </row>
    <row r="4" spans="1:47" s="72" customFormat="1" ht="15" customHeight="1" x14ac:dyDescent="0.25">
      <c r="A4" s="747"/>
      <c r="B4" s="629"/>
      <c r="C4" s="629"/>
      <c r="D4" s="629"/>
      <c r="E4" s="629"/>
      <c r="F4" s="661" t="s">
        <v>365</v>
      </c>
      <c r="G4" s="658"/>
      <c r="H4" s="659"/>
      <c r="AO4" s="59"/>
      <c r="AP4" s="59"/>
      <c r="AQ4" s="59"/>
      <c r="AR4" s="59"/>
      <c r="AS4" s="59"/>
    </row>
    <row r="5" spans="1:47" s="72" customFormat="1" ht="27.75" customHeight="1" x14ac:dyDescent="0.25">
      <c r="A5" s="457" t="s">
        <v>14</v>
      </c>
      <c r="B5" s="611" t="str">
        <f>'1 Contexto e Identificación'!B6:E6</f>
        <v>PROCESO ADQUISICIONES</v>
      </c>
      <c r="C5" s="612"/>
      <c r="D5" s="612"/>
      <c r="E5" s="613"/>
      <c r="H5" s="2"/>
      <c r="L5" s="1"/>
      <c r="T5" s="1"/>
      <c r="AH5" s="42"/>
      <c r="AI5" s="73"/>
      <c r="AO5" s="59"/>
      <c r="AP5" s="59"/>
      <c r="AQ5" s="59"/>
      <c r="AR5" s="59"/>
      <c r="AS5" s="59"/>
    </row>
    <row r="6" spans="1:47" s="72" customFormat="1" ht="42.75" customHeight="1" x14ac:dyDescent="0.25">
      <c r="A6" s="450" t="s">
        <v>16</v>
      </c>
      <c r="B6" s="651"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652"/>
      <c r="D6" s="652"/>
      <c r="E6" s="653"/>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30" t="s">
        <v>207</v>
      </c>
      <c r="K9" s="731"/>
      <c r="L9" s="731"/>
      <c r="M9" s="731"/>
      <c r="N9" s="731"/>
      <c r="O9" s="731"/>
      <c r="P9" s="732"/>
      <c r="R9" s="730" t="s">
        <v>240</v>
      </c>
      <c r="S9" s="731"/>
      <c r="T9" s="731"/>
      <c r="U9" s="731"/>
      <c r="V9" s="731"/>
      <c r="W9" s="731"/>
      <c r="X9" s="732"/>
      <c r="Z9" s="74"/>
      <c r="AA9" s="74"/>
      <c r="AB9" s="75"/>
      <c r="AC9" s="40"/>
      <c r="AD9" s="40"/>
      <c r="AE9" s="733" t="s">
        <v>90</v>
      </c>
      <c r="AF9" s="734"/>
      <c r="AG9" s="735"/>
      <c r="AO9" s="59"/>
      <c r="AP9" s="59"/>
      <c r="AQ9" s="59"/>
      <c r="AR9" s="59"/>
      <c r="AS9" s="59"/>
    </row>
    <row r="10" spans="1:47" ht="13.5" thickBot="1" x14ac:dyDescent="0.3">
      <c r="A10" s="127"/>
      <c r="B10" s="128"/>
      <c r="C10" s="736" t="s">
        <v>208</v>
      </c>
      <c r="D10" s="737"/>
      <c r="E10" s="738"/>
      <c r="F10" s="736" t="s">
        <v>241</v>
      </c>
      <c r="G10" s="737"/>
      <c r="H10" s="738"/>
      <c r="I10" s="2"/>
      <c r="J10" s="3"/>
      <c r="K10" s="4"/>
      <c r="L10" s="739" t="s">
        <v>90</v>
      </c>
      <c r="M10" s="739"/>
      <c r="N10" s="739"/>
      <c r="O10" s="739"/>
      <c r="P10" s="740"/>
      <c r="Q10" s="2"/>
      <c r="R10" s="3"/>
      <c r="S10" s="4"/>
      <c r="T10" s="739" t="s">
        <v>90</v>
      </c>
      <c r="U10" s="739"/>
      <c r="V10" s="739"/>
      <c r="W10" s="739"/>
      <c r="X10" s="740"/>
      <c r="Y10" s="2"/>
      <c r="Z10" s="6"/>
      <c r="AA10" s="6"/>
      <c r="AC10" s="7">
        <v>0.2</v>
      </c>
      <c r="AD10" s="7">
        <v>0.4</v>
      </c>
      <c r="AE10" s="7">
        <v>0.6</v>
      </c>
      <c r="AF10" s="7">
        <v>0.8</v>
      </c>
      <c r="AG10" s="8">
        <v>1</v>
      </c>
      <c r="AH10" s="9"/>
      <c r="AI10" s="9"/>
      <c r="AJ10" s="9"/>
      <c r="AK10" s="9"/>
      <c r="AL10" s="9"/>
      <c r="AM10" s="9"/>
      <c r="AN10" s="9"/>
    </row>
    <row r="11" spans="1:47" ht="25.5" x14ac:dyDescent="0.25">
      <c r="A11" s="141" t="s">
        <v>143</v>
      </c>
      <c r="B11" s="142" t="s">
        <v>45</v>
      </c>
      <c r="C11" s="57" t="s">
        <v>88</v>
      </c>
      <c r="D11" s="32" t="s">
        <v>90</v>
      </c>
      <c r="E11" s="129" t="s">
        <v>209</v>
      </c>
      <c r="F11" s="57" t="s">
        <v>88</v>
      </c>
      <c r="G11" s="32" t="s">
        <v>90</v>
      </c>
      <c r="H11" s="129" t="s">
        <v>209</v>
      </c>
      <c r="I11" s="2"/>
      <c r="J11" s="6"/>
      <c r="K11" s="11"/>
      <c r="L11" s="12" t="s">
        <v>210</v>
      </c>
      <c r="M11" s="12" t="s">
        <v>211</v>
      </c>
      <c r="N11" s="392" t="s">
        <v>197</v>
      </c>
      <c r="O11" s="392" t="s">
        <v>200</v>
      </c>
      <c r="P11" s="393" t="s">
        <v>203</v>
      </c>
      <c r="Q11" s="2"/>
      <c r="R11" s="6"/>
      <c r="S11" s="11"/>
      <c r="T11" s="12" t="s">
        <v>210</v>
      </c>
      <c r="U11" s="12" t="s">
        <v>211</v>
      </c>
      <c r="V11" s="392" t="s">
        <v>197</v>
      </c>
      <c r="W11" s="392" t="s">
        <v>200</v>
      </c>
      <c r="X11" s="393" t="s">
        <v>203</v>
      </c>
      <c r="Y11" s="2"/>
      <c r="Z11" s="6"/>
      <c r="AA11" s="6"/>
      <c r="AB11" s="13"/>
      <c r="AC11" s="140" t="s">
        <v>210</v>
      </c>
      <c r="AD11" s="140" t="s">
        <v>211</v>
      </c>
      <c r="AE11" s="392" t="s">
        <v>197</v>
      </c>
      <c r="AF11" s="392" t="s">
        <v>200</v>
      </c>
      <c r="AG11" s="392" t="s">
        <v>203</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para adjudicar un contrato o convenio</v>
      </c>
      <c r="C12" s="135" t="str">
        <f>+'4 Mapa Calor Inherente'!C12</f>
        <v>Improbable</v>
      </c>
      <c r="D12" s="394" t="str">
        <f>+'4 Mapa Calor Inherente'!D12</f>
        <v>Catastrófico</v>
      </c>
      <c r="E12" s="70" t="str">
        <f>+'4 Mapa Calor Inherente'!E12</f>
        <v>Extremo</v>
      </c>
      <c r="F12" s="135" t="str">
        <f>+'6 Mapa Calor Residual'!C12</f>
        <v>Rara vez</v>
      </c>
      <c r="G12" s="394" t="str">
        <f>+'6 Mapa Calor Residual'!D12</f>
        <v>Catastrófico</v>
      </c>
      <c r="H12" s="130" t="str">
        <f>+'6 Mapa Calor Residual'!E12</f>
        <v>Extremo</v>
      </c>
      <c r="I12" s="15"/>
      <c r="J12" s="741" t="s">
        <v>88</v>
      </c>
      <c r="K12" s="32" t="s">
        <v>160</v>
      </c>
      <c r="L12" s="36"/>
      <c r="M12" s="36"/>
      <c r="N12" s="16" t="str">
        <f>+'4 Mapa Calor Inherente'!K12</f>
        <v xml:space="preserve">                   </v>
      </c>
      <c r="O12" s="16" t="str">
        <f>+'4 Mapa Calor Inherente'!L12</f>
        <v xml:space="preserve">                   </v>
      </c>
      <c r="P12" s="17" t="str">
        <f>+'4 Mapa Calor Inherente'!M12</f>
        <v xml:space="preserve">                   </v>
      </c>
      <c r="Q12" s="15"/>
      <c r="R12" s="741" t="s">
        <v>88</v>
      </c>
      <c r="S12" s="32" t="s">
        <v>160</v>
      </c>
      <c r="T12" s="36"/>
      <c r="U12" s="36"/>
      <c r="V12" s="16" t="str">
        <f>+'6 Mapa Calor Residual'!K12</f>
        <v xml:space="preserve">                   </v>
      </c>
      <c r="W12" s="16" t="str">
        <f>+'6 Mapa Calor Residual'!L12</f>
        <v xml:space="preserve">                   </v>
      </c>
      <c r="X12" s="17" t="str">
        <f>+'6 Mapa Calor Residual'!M12</f>
        <v xml:space="preserve">                   </v>
      </c>
      <c r="Y12" s="15"/>
      <c r="Z12" s="743" t="s">
        <v>88</v>
      </c>
      <c r="AA12" s="18">
        <v>1</v>
      </c>
      <c r="AB12" s="32" t="s">
        <v>160</v>
      </c>
      <c r="AC12" s="16" t="s">
        <v>212</v>
      </c>
      <c r="AD12" s="16" t="s">
        <v>212</v>
      </c>
      <c r="AE12" s="16" t="s">
        <v>212</v>
      </c>
      <c r="AF12" s="16" t="s">
        <v>212</v>
      </c>
      <c r="AG12" s="17" t="s">
        <v>213</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1"/>
      <c r="K13" s="32" t="s">
        <v>163</v>
      </c>
      <c r="L13" s="37"/>
      <c r="M13" s="37"/>
      <c r="N13" s="16" t="str">
        <f>+'4 Mapa Calor Inherente'!K13</f>
        <v xml:space="preserve">                   </v>
      </c>
      <c r="O13" s="16" t="str">
        <f>+'4 Mapa Calor Inherente'!L13</f>
        <v xml:space="preserve">                   </v>
      </c>
      <c r="P13" s="17" t="str">
        <f>+'4 Mapa Calor Inherente'!M13</f>
        <v xml:space="preserve">                   </v>
      </c>
      <c r="Q13" s="15"/>
      <c r="R13" s="741"/>
      <c r="S13" s="32" t="s">
        <v>163</v>
      </c>
      <c r="T13" s="37"/>
      <c r="U13" s="37"/>
      <c r="V13" s="16" t="str">
        <f>+'6 Mapa Calor Residual'!K13</f>
        <v xml:space="preserve">                   </v>
      </c>
      <c r="W13" s="16" t="str">
        <f>+'6 Mapa Calor Residual'!L13</f>
        <v xml:space="preserve">                   </v>
      </c>
      <c r="X13" s="17" t="str">
        <f>+'6 Mapa Calor Residual'!M13</f>
        <v xml:space="preserve">                   </v>
      </c>
      <c r="Y13" s="15"/>
      <c r="Z13" s="744"/>
      <c r="AA13" s="18">
        <v>0.8</v>
      </c>
      <c r="AB13" s="32" t="s">
        <v>163</v>
      </c>
      <c r="AC13" s="19" t="s">
        <v>197</v>
      </c>
      <c r="AD13" s="19" t="s">
        <v>197</v>
      </c>
      <c r="AE13" s="16" t="s">
        <v>212</v>
      </c>
      <c r="AF13" s="16" t="s">
        <v>212</v>
      </c>
      <c r="AG13" s="17" t="s">
        <v>213</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1"/>
      <c r="K14" s="32" t="s">
        <v>166</v>
      </c>
      <c r="L14" s="37"/>
      <c r="M14" s="37"/>
      <c r="N14" s="19" t="str">
        <f>+'4 Mapa Calor Inherente'!K14</f>
        <v xml:space="preserve">                   </v>
      </c>
      <c r="O14" s="16" t="str">
        <f>+'4 Mapa Calor Inherente'!L14</f>
        <v xml:space="preserve">                   </v>
      </c>
      <c r="P14" s="17" t="str">
        <f>+'4 Mapa Calor Inherente'!M14</f>
        <v xml:space="preserve">                   </v>
      </c>
      <c r="Q14" s="15"/>
      <c r="R14" s="741"/>
      <c r="S14" s="32" t="s">
        <v>166</v>
      </c>
      <c r="T14" s="37"/>
      <c r="U14" s="37"/>
      <c r="V14" s="19" t="str">
        <f>+'6 Mapa Calor Residual'!K14</f>
        <v xml:space="preserve">                   </v>
      </c>
      <c r="W14" s="16" t="str">
        <f>+'6 Mapa Calor Residual'!L14</f>
        <v xml:space="preserve">                   </v>
      </c>
      <c r="X14" s="17" t="str">
        <f>+'6 Mapa Calor Residual'!M14</f>
        <v xml:space="preserve">                   </v>
      </c>
      <c r="Y14" s="15"/>
      <c r="Z14" s="744"/>
      <c r="AA14" s="18">
        <v>0.6</v>
      </c>
      <c r="AB14" s="32" t="s">
        <v>166</v>
      </c>
      <c r="AC14" s="19" t="s">
        <v>197</v>
      </c>
      <c r="AD14" s="19" t="s">
        <v>197</v>
      </c>
      <c r="AE14" s="19" t="s">
        <v>197</v>
      </c>
      <c r="AF14" s="16" t="s">
        <v>212</v>
      </c>
      <c r="AG14" s="17" t="s">
        <v>213</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1"/>
      <c r="K15" s="32" t="s">
        <v>169</v>
      </c>
      <c r="L15" s="38"/>
      <c r="M15" s="37"/>
      <c r="N15" s="19" t="str">
        <f>+'4 Mapa Calor Inherente'!K15</f>
        <v xml:space="preserve">                   </v>
      </c>
      <c r="O15" s="16" t="str">
        <f>+'4 Mapa Calor Inherente'!L15</f>
        <v xml:space="preserve">                   </v>
      </c>
      <c r="P15" s="17" t="str">
        <f>+'4 Mapa Calor Inherente'!M15</f>
        <v xml:space="preserve">R1                   </v>
      </c>
      <c r="Q15" s="15"/>
      <c r="R15" s="741"/>
      <c r="S15" s="32" t="s">
        <v>169</v>
      </c>
      <c r="T15" s="38"/>
      <c r="U15" s="37"/>
      <c r="V15" s="19" t="str">
        <f>+'6 Mapa Calor Residual'!K15</f>
        <v xml:space="preserve">                   </v>
      </c>
      <c r="W15" s="16" t="str">
        <f>+'6 Mapa Calor Residual'!L15</f>
        <v xml:space="preserve">                   </v>
      </c>
      <c r="X15" s="17" t="str">
        <f>+'6 Mapa Calor Residual'!M15</f>
        <v xml:space="preserve">                   </v>
      </c>
      <c r="Y15" s="15"/>
      <c r="Z15" s="744"/>
      <c r="AA15" s="18">
        <v>0.4</v>
      </c>
      <c r="AB15" s="32" t="s">
        <v>169</v>
      </c>
      <c r="AC15" s="23" t="s">
        <v>214</v>
      </c>
      <c r="AD15" s="19" t="s">
        <v>197</v>
      </c>
      <c r="AE15" s="19" t="s">
        <v>197</v>
      </c>
      <c r="AF15" s="16" t="s">
        <v>212</v>
      </c>
      <c r="AG15" s="17" t="s">
        <v>213</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2"/>
      <c r="K16" s="139" t="s">
        <v>172</v>
      </c>
      <c r="L16" s="39"/>
      <c r="M16" s="39"/>
      <c r="N16" s="25" t="str">
        <f>+'4 Mapa Calor Inherente'!K16</f>
        <v xml:space="preserve">                   </v>
      </c>
      <c r="O16" s="26" t="str">
        <f>+'4 Mapa Calor Inherente'!L16</f>
        <v xml:space="preserve">                   </v>
      </c>
      <c r="P16" s="27" t="str">
        <f>+'4 Mapa Calor Inherente'!M16</f>
        <v xml:space="preserve">                   </v>
      </c>
      <c r="Q16" s="15"/>
      <c r="R16" s="742"/>
      <c r="S16" s="139" t="s">
        <v>172</v>
      </c>
      <c r="T16" s="39"/>
      <c r="U16" s="39"/>
      <c r="V16" s="25" t="str">
        <f>+'6 Mapa Calor Residual'!K16</f>
        <v xml:space="preserve">                   </v>
      </c>
      <c r="W16" s="26" t="str">
        <f>+'6 Mapa Calor Residual'!L16</f>
        <v xml:space="preserve">                   </v>
      </c>
      <c r="X16" s="27" t="str">
        <f>+'6 Mapa Calor Residual'!M16</f>
        <v xml:space="preserve">R1                   </v>
      </c>
      <c r="Y16" s="15"/>
      <c r="Z16" s="745"/>
      <c r="AA16" s="28">
        <v>0.2</v>
      </c>
      <c r="AB16" s="32" t="s">
        <v>172</v>
      </c>
      <c r="AC16" s="24" t="s">
        <v>214</v>
      </c>
      <c r="AD16" s="24" t="s">
        <v>214</v>
      </c>
      <c r="AE16" s="25" t="s">
        <v>197</v>
      </c>
      <c r="AF16" s="26" t="s">
        <v>212</v>
      </c>
      <c r="AG16" s="27" t="s">
        <v>213</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abSelected="1" topLeftCell="I9" zoomScale="90" zoomScaleNormal="90" workbookViewId="0">
      <selection activeCell="P19" sqref="P19"/>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11.42578125" style="54" customWidth="1"/>
    <col min="12" max="12" width="11.28515625" style="54" customWidth="1"/>
    <col min="13" max="13" width="16.5703125" style="52" customWidth="1"/>
    <col min="14" max="14" width="36.7109375" style="52" customWidth="1"/>
    <col min="15"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59"/>
      <c r="B1" s="750" t="s">
        <v>140</v>
      </c>
      <c r="C1" s="751"/>
      <c r="D1" s="751"/>
      <c r="E1" s="751"/>
      <c r="F1" s="751"/>
      <c r="G1" s="752"/>
      <c r="H1" s="602" t="s">
        <v>354</v>
      </c>
      <c r="I1" s="602"/>
    </row>
    <row r="2" spans="1:43" ht="15" customHeight="1" x14ac:dyDescent="0.25">
      <c r="A2" s="760"/>
      <c r="B2" s="753"/>
      <c r="C2" s="754"/>
      <c r="D2" s="754"/>
      <c r="E2" s="754"/>
      <c r="F2" s="754"/>
      <c r="G2" s="755"/>
      <c r="H2" s="603" t="s">
        <v>355</v>
      </c>
      <c r="I2" s="602"/>
    </row>
    <row r="3" spans="1:43" s="174" customFormat="1" ht="15" customHeight="1" x14ac:dyDescent="0.2">
      <c r="A3" s="760"/>
      <c r="B3" s="753"/>
      <c r="C3" s="754"/>
      <c r="D3" s="754"/>
      <c r="E3" s="754"/>
      <c r="F3" s="754"/>
      <c r="G3" s="755"/>
      <c r="H3" s="604" t="s">
        <v>356</v>
      </c>
      <c r="I3" s="604"/>
      <c r="J3" s="45"/>
      <c r="K3" s="253"/>
      <c r="L3" s="256"/>
      <c r="S3" s="175"/>
      <c r="V3" s="175"/>
      <c r="W3" s="175"/>
      <c r="Y3" s="176"/>
      <c r="Z3" s="176"/>
      <c r="AK3" s="177"/>
      <c r="AL3" s="177"/>
      <c r="AM3" s="177"/>
      <c r="AN3" s="177"/>
      <c r="AO3" s="177"/>
    </row>
    <row r="4" spans="1:43" s="174" customFormat="1" ht="15" customHeight="1" x14ac:dyDescent="0.2">
      <c r="A4" s="761"/>
      <c r="B4" s="756"/>
      <c r="C4" s="757"/>
      <c r="D4" s="757"/>
      <c r="E4" s="757"/>
      <c r="F4" s="757"/>
      <c r="G4" s="758"/>
      <c r="H4" s="603" t="s">
        <v>364</v>
      </c>
      <c r="I4" s="603"/>
      <c r="J4" s="45"/>
      <c r="K4" s="253"/>
      <c r="L4" s="256"/>
      <c r="S4" s="175"/>
      <c r="V4" s="175"/>
      <c r="W4" s="175"/>
      <c r="Y4" s="176"/>
      <c r="Z4" s="176"/>
      <c r="AK4" s="177"/>
      <c r="AL4" s="177"/>
      <c r="AM4" s="177"/>
      <c r="AN4" s="177"/>
      <c r="AO4" s="177"/>
    </row>
    <row r="5" spans="1:43" s="174" customFormat="1" ht="18.75" customHeight="1" x14ac:dyDescent="0.2">
      <c r="A5" s="520" t="s">
        <v>14</v>
      </c>
      <c r="B5" s="797" t="str">
        <f>' 7Mapa Calor Inherente Residual'!B5:E5</f>
        <v>PROCESO ADQUISICIONES</v>
      </c>
      <c r="C5" s="797"/>
      <c r="D5" s="797"/>
      <c r="E5" s="797"/>
      <c r="F5" s="797"/>
      <c r="G5" s="797"/>
      <c r="H5" s="521"/>
      <c r="I5" s="522"/>
      <c r="L5" s="791" t="s">
        <v>215</v>
      </c>
      <c r="M5" s="791"/>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92" t="s">
        <v>16</v>
      </c>
      <c r="B6" s="793"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793"/>
      <c r="D6" s="793"/>
      <c r="E6" s="793"/>
      <c r="F6" s="793"/>
      <c r="G6" s="793"/>
      <c r="H6" s="748"/>
      <c r="I6" s="749"/>
      <c r="L6" s="791"/>
      <c r="M6" s="791"/>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14.25" customHeight="1" x14ac:dyDescent="0.2">
      <c r="A7" s="792"/>
      <c r="B7" s="793"/>
      <c r="C7" s="793"/>
      <c r="D7" s="793"/>
      <c r="E7" s="793"/>
      <c r="F7" s="793"/>
      <c r="G7" s="793"/>
      <c r="H7" s="748"/>
      <c r="I7" s="749"/>
      <c r="L7" s="791"/>
      <c r="M7" s="791"/>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65" t="s">
        <v>208</v>
      </c>
      <c r="D10" s="693"/>
      <c r="E10" s="667"/>
      <c r="F10" s="47"/>
      <c r="G10" s="47"/>
      <c r="H10" s="47"/>
      <c r="I10" s="47"/>
      <c r="J10" s="665" t="s">
        <v>241</v>
      </c>
      <c r="K10" s="693"/>
      <c r="L10" s="667"/>
      <c r="M10" s="47"/>
      <c r="N10" s="617" t="s">
        <v>101</v>
      </c>
      <c r="O10" s="618"/>
      <c r="P10" s="618"/>
      <c r="Q10" s="618"/>
      <c r="R10" s="619"/>
      <c r="S10" s="625" t="s">
        <v>242</v>
      </c>
      <c r="T10" s="655"/>
      <c r="U10" s="655"/>
      <c r="V10" s="656"/>
      <c r="W10" s="514" t="s">
        <v>353</v>
      </c>
      <c r="X10" s="47"/>
      <c r="Y10" s="617" t="s">
        <v>244</v>
      </c>
      <c r="Z10" s="618"/>
      <c r="AA10" s="619"/>
      <c r="AB10" s="47"/>
      <c r="AC10" s="47"/>
      <c r="AD10" s="47"/>
      <c r="AE10" s="180"/>
      <c r="AF10" s="180"/>
      <c r="AG10" s="180"/>
      <c r="AH10" s="180"/>
      <c r="AI10" s="180"/>
      <c r="AJ10" s="180"/>
    </row>
    <row r="11" spans="1:43" ht="48.75" thickBot="1" x14ac:dyDescent="0.25">
      <c r="A11" s="162" t="s">
        <v>221</v>
      </c>
      <c r="B11" s="163" t="s">
        <v>222</v>
      </c>
      <c r="C11" s="164" t="s">
        <v>88</v>
      </c>
      <c r="D11" s="165" t="s">
        <v>90</v>
      </c>
      <c r="E11" s="166" t="s">
        <v>209</v>
      </c>
      <c r="F11" s="167"/>
      <c r="G11" s="168" t="s">
        <v>53</v>
      </c>
      <c r="H11" s="167"/>
      <c r="I11" s="235" t="s">
        <v>55</v>
      </c>
      <c r="J11" s="94" t="s">
        <v>88</v>
      </c>
      <c r="K11" s="86" t="s">
        <v>90</v>
      </c>
      <c r="L11" s="93" t="s">
        <v>209</v>
      </c>
      <c r="M11" s="78" t="s">
        <v>245</v>
      </c>
      <c r="N11" s="181" t="s">
        <v>246</v>
      </c>
      <c r="O11" s="182" t="s">
        <v>247</v>
      </c>
      <c r="P11" s="182" t="s">
        <v>248</v>
      </c>
      <c r="Q11" s="183" t="s">
        <v>249</v>
      </c>
      <c r="R11" s="184" t="s">
        <v>250</v>
      </c>
      <c r="S11" s="186" t="s">
        <v>251</v>
      </c>
      <c r="T11" s="183" t="s">
        <v>252</v>
      </c>
      <c r="U11" s="182" t="s">
        <v>248</v>
      </c>
      <c r="V11" s="185" t="s">
        <v>253</v>
      </c>
      <c r="W11" s="515" t="s">
        <v>254</v>
      </c>
      <c r="X11" s="188" t="s">
        <v>255</v>
      </c>
      <c r="Y11" s="181" t="s">
        <v>256</v>
      </c>
      <c r="Z11" s="182" t="s">
        <v>257</v>
      </c>
      <c r="AA11" s="187" t="s">
        <v>258</v>
      </c>
      <c r="AB11" s="189" t="s">
        <v>111</v>
      </c>
      <c r="AC11" s="47"/>
      <c r="AD11" s="47"/>
      <c r="AF11" s="180"/>
      <c r="AG11" s="180"/>
      <c r="AH11" s="190"/>
      <c r="AI11" s="190"/>
      <c r="AJ11" s="190"/>
      <c r="AK11" s="190"/>
      <c r="AL11" s="190"/>
      <c r="AM11" s="190"/>
      <c r="AN11" s="190"/>
      <c r="AO11" s="190"/>
      <c r="AP11" s="190"/>
      <c r="AQ11" s="190"/>
    </row>
    <row r="12" spans="1:43" ht="87" customHeight="1" x14ac:dyDescent="0.2">
      <c r="A12" s="787" t="str">
        <f>'1 Contexto e Identificación'!$A$11</f>
        <v>R1</v>
      </c>
      <c r="B12" s="788" t="str">
        <f>+'1 Contexto e Identificación'!$E$11</f>
        <v>Posibilidad de recibir o solicitar cualquier dádiva o beneficio a nombre propio o de terceros para adjudicar un contrato o convenio</v>
      </c>
      <c r="C12" s="781" t="str">
        <f>+'4 Mapa Calor Inherente'!$C$12</f>
        <v>Improbable</v>
      </c>
      <c r="D12" s="782" t="str">
        <f>+'4 Mapa Calor Inherente'!$D$12</f>
        <v>Catastrófico</v>
      </c>
      <c r="E12" s="789" t="str">
        <f>+'4 Mapa Calor Inherente'!$E$12</f>
        <v>Extremo</v>
      </c>
      <c r="F12" s="762" t="s">
        <v>232</v>
      </c>
      <c r="G12" s="794" t="str">
        <f>+IF('5 Valoración Control'!G12="","",'5 Valoración Control'!G12)</f>
        <v>Pliegos de condiciones con direccionamiento</v>
      </c>
      <c r="H12" s="169" t="s">
        <v>233</v>
      </c>
      <c r="I12" s="170" t="str">
        <f>+IF('5 Valoración Control'!I12="","",'5 Valoración Control'!I12)</f>
        <v>El designado por el ordenador del gasto, verifica la aplicación y justificación de los pliegos de condiciones  de acuerdo con la normatividad vigente</v>
      </c>
      <c r="J12" s="781" t="str">
        <f>+'6 Mapa Calor Residual'!$C$12</f>
        <v>Rara vez</v>
      </c>
      <c r="K12" s="782" t="str">
        <f>+'6 Mapa Calor Residual'!$D$12</f>
        <v>Catastrófico</v>
      </c>
      <c r="L12" s="783" t="str">
        <f>+'6 Mapa Calor Residual'!$E$12</f>
        <v>Extremo</v>
      </c>
      <c r="M12" s="191" t="s">
        <v>329</v>
      </c>
      <c r="N12" s="192" t="s">
        <v>384</v>
      </c>
      <c r="O12" s="193" t="s">
        <v>377</v>
      </c>
      <c r="P12" s="193" t="s">
        <v>378</v>
      </c>
      <c r="Q12" s="194">
        <v>45597</v>
      </c>
      <c r="R12" s="195">
        <v>45642</v>
      </c>
      <c r="S12" s="197" t="s">
        <v>379</v>
      </c>
      <c r="T12" s="194" t="s">
        <v>380</v>
      </c>
      <c r="U12" s="193" t="s">
        <v>381</v>
      </c>
      <c r="V12" s="523" t="s">
        <v>382</v>
      </c>
      <c r="W12" s="207" t="s">
        <v>385</v>
      </c>
      <c r="X12" s="435"/>
      <c r="Y12" s="442"/>
      <c r="Z12" s="443"/>
      <c r="AA12" s="444"/>
      <c r="AB12" s="200"/>
      <c r="AC12" s="201"/>
      <c r="AD12" s="201"/>
      <c r="AF12" s="180"/>
      <c r="AG12" s="180"/>
      <c r="AH12" s="190"/>
      <c r="AI12" s="190"/>
      <c r="AJ12" s="190"/>
      <c r="AK12" s="202"/>
      <c r="AL12" s="202"/>
      <c r="AM12" s="202"/>
      <c r="AN12" s="202"/>
      <c r="AO12" s="202"/>
      <c r="AP12" s="190"/>
      <c r="AQ12" s="190"/>
    </row>
    <row r="13" spans="1:43" ht="18" customHeight="1" x14ac:dyDescent="0.2">
      <c r="A13" s="763"/>
      <c r="B13" s="772"/>
      <c r="C13" s="764"/>
      <c r="D13" s="767"/>
      <c r="E13" s="775"/>
      <c r="F13" s="680"/>
      <c r="G13" s="795"/>
      <c r="H13" s="158" t="s">
        <v>234</v>
      </c>
      <c r="I13" s="148" t="str">
        <f>+IF('5 Valoración Control'!I13="","",'5 Valoración Control'!I13)</f>
        <v/>
      </c>
      <c r="J13" s="764"/>
      <c r="K13" s="767"/>
      <c r="L13" s="778"/>
      <c r="M13" s="225"/>
      <c r="N13" s="226"/>
      <c r="O13" s="88"/>
      <c r="P13" s="88"/>
      <c r="Q13" s="227"/>
      <c r="R13" s="228"/>
      <c r="S13" s="230"/>
      <c r="T13" s="227"/>
      <c r="U13" s="88"/>
      <c r="V13" s="207"/>
      <c r="W13" s="207"/>
      <c r="X13" s="436"/>
      <c r="Y13" s="516"/>
      <c r="Z13" s="517"/>
      <c r="AA13" s="518"/>
      <c r="AB13" s="232"/>
      <c r="AC13" s="201"/>
      <c r="AD13" s="201"/>
      <c r="AF13" s="180"/>
      <c r="AG13" s="180"/>
      <c r="AH13" s="190"/>
      <c r="AI13" s="190"/>
      <c r="AJ13" s="190"/>
      <c r="AK13" s="202"/>
      <c r="AL13" s="202"/>
      <c r="AM13" s="202"/>
      <c r="AN13" s="202"/>
      <c r="AO13" s="202"/>
      <c r="AP13" s="190"/>
      <c r="AQ13" s="190"/>
    </row>
    <row r="14" spans="1:43" ht="18" customHeight="1" x14ac:dyDescent="0.2">
      <c r="A14" s="763"/>
      <c r="B14" s="772"/>
      <c r="C14" s="764"/>
      <c r="D14" s="767"/>
      <c r="E14" s="775"/>
      <c r="F14" s="763"/>
      <c r="G14" s="796"/>
      <c r="H14" s="158" t="s">
        <v>235</v>
      </c>
      <c r="I14" s="148" t="str">
        <f>+IF('5 Valoración Control'!I14="","",'5 Valoración Control'!I14)</f>
        <v/>
      </c>
      <c r="J14" s="764"/>
      <c r="K14" s="767"/>
      <c r="L14" s="778"/>
      <c r="M14" s="225"/>
      <c r="N14" s="226"/>
      <c r="O14" s="88"/>
      <c r="P14" s="88"/>
      <c r="Q14" s="227"/>
      <c r="R14" s="228"/>
      <c r="S14" s="230"/>
      <c r="T14" s="227"/>
      <c r="U14" s="88"/>
      <c r="V14" s="207"/>
      <c r="W14" s="207"/>
      <c r="X14" s="436"/>
      <c r="Y14" s="516"/>
      <c r="Z14" s="517"/>
      <c r="AA14" s="518"/>
      <c r="AB14" s="232"/>
      <c r="AC14" s="201"/>
      <c r="AD14" s="201"/>
      <c r="AF14" s="180"/>
      <c r="AG14" s="180"/>
      <c r="AH14" s="190"/>
      <c r="AI14" s="190"/>
      <c r="AJ14" s="190"/>
      <c r="AK14" s="202"/>
      <c r="AL14" s="202"/>
      <c r="AM14" s="202"/>
      <c r="AN14" s="202"/>
      <c r="AO14" s="202"/>
      <c r="AP14" s="190"/>
      <c r="AQ14" s="190"/>
    </row>
    <row r="15" spans="1:43" ht="18" customHeight="1" x14ac:dyDescent="0.2">
      <c r="A15" s="770"/>
      <c r="B15" s="773"/>
      <c r="C15" s="765"/>
      <c r="D15" s="768"/>
      <c r="E15" s="776"/>
      <c r="F15" s="784" t="s">
        <v>236</v>
      </c>
      <c r="G15" s="773" t="str">
        <f>+IF('5 Valoración Control'!G15="","",'5 Valoración Control'!G15)</f>
        <v/>
      </c>
      <c r="H15" s="158" t="s">
        <v>233</v>
      </c>
      <c r="I15" s="156" t="str">
        <f>+IF('5 Valoración Control'!I15="","",'5 Valoración Control'!I15)</f>
        <v/>
      </c>
      <c r="J15" s="765"/>
      <c r="K15" s="768"/>
      <c r="L15" s="779"/>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8" customHeight="1" x14ac:dyDescent="0.2">
      <c r="A16" s="770"/>
      <c r="B16" s="773"/>
      <c r="C16" s="765"/>
      <c r="D16" s="768"/>
      <c r="E16" s="776"/>
      <c r="F16" s="784"/>
      <c r="G16" s="773"/>
      <c r="H16" s="158" t="s">
        <v>234</v>
      </c>
      <c r="I16" s="156" t="str">
        <f>+IF('5 Valoración Control'!I16="","",'5 Valoración Control'!I16)</f>
        <v/>
      </c>
      <c r="J16" s="765"/>
      <c r="K16" s="768"/>
      <c r="L16" s="779"/>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8" customHeight="1" x14ac:dyDescent="0.2">
      <c r="A17" s="770"/>
      <c r="B17" s="773"/>
      <c r="C17" s="765"/>
      <c r="D17" s="768"/>
      <c r="E17" s="776"/>
      <c r="F17" s="784"/>
      <c r="G17" s="773"/>
      <c r="H17" s="158" t="s">
        <v>235</v>
      </c>
      <c r="I17" s="156" t="str">
        <f>+IF('5 Valoración Control'!I17="","",'5 Valoración Control'!I17)</f>
        <v/>
      </c>
      <c r="J17" s="765"/>
      <c r="K17" s="768"/>
      <c r="L17" s="779"/>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8" customHeight="1" x14ac:dyDescent="0.2">
      <c r="A18" s="770"/>
      <c r="B18" s="773"/>
      <c r="C18" s="765"/>
      <c r="D18" s="768"/>
      <c r="E18" s="776"/>
      <c r="F18" s="784" t="s">
        <v>237</v>
      </c>
      <c r="G18" s="773" t="str">
        <f>+IF('5 Valoración Control'!G18="","",'5 Valoración Control'!G18)</f>
        <v/>
      </c>
      <c r="H18" s="158" t="s">
        <v>233</v>
      </c>
      <c r="I18" s="156" t="str">
        <f>+IF('5 Valoración Control'!I18="","",'5 Valoración Control'!I18)</f>
        <v/>
      </c>
      <c r="J18" s="765"/>
      <c r="K18" s="768"/>
      <c r="L18" s="779"/>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8" customHeight="1" x14ac:dyDescent="0.2">
      <c r="A19" s="770"/>
      <c r="B19" s="773"/>
      <c r="C19" s="765"/>
      <c r="D19" s="768"/>
      <c r="E19" s="776"/>
      <c r="F19" s="784"/>
      <c r="G19" s="773"/>
      <c r="H19" s="158" t="s">
        <v>234</v>
      </c>
      <c r="I19" s="156" t="str">
        <f>+IF('5 Valoración Control'!I19="","",'5 Valoración Control'!I19)</f>
        <v/>
      </c>
      <c r="J19" s="765"/>
      <c r="K19" s="768"/>
      <c r="L19" s="779"/>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8" customHeight="1" x14ac:dyDescent="0.2">
      <c r="A20" s="770"/>
      <c r="B20" s="773"/>
      <c r="C20" s="765"/>
      <c r="D20" s="768"/>
      <c r="E20" s="776"/>
      <c r="F20" s="784"/>
      <c r="G20" s="773"/>
      <c r="H20" s="158" t="s">
        <v>235</v>
      </c>
      <c r="I20" s="156" t="str">
        <f>+IF('5 Valoración Control'!I20="","",'5 Valoración Control'!I20)</f>
        <v/>
      </c>
      <c r="J20" s="765"/>
      <c r="K20" s="768"/>
      <c r="L20" s="779"/>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8" customHeight="1" x14ac:dyDescent="0.2">
      <c r="A21" s="770"/>
      <c r="B21" s="773"/>
      <c r="C21" s="765"/>
      <c r="D21" s="768"/>
      <c r="E21" s="776"/>
      <c r="F21" s="784" t="s">
        <v>238</v>
      </c>
      <c r="G21" s="773" t="str">
        <f>+IF('5 Valoración Control'!G21="","",'5 Valoración Control'!G21)</f>
        <v/>
      </c>
      <c r="H21" s="158" t="s">
        <v>233</v>
      </c>
      <c r="I21" s="156" t="str">
        <f>+IF('5 Valoración Control'!I21="","",'5 Valoración Control'!I21)</f>
        <v/>
      </c>
      <c r="J21" s="765"/>
      <c r="K21" s="768"/>
      <c r="L21" s="779"/>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6.5" customHeight="1" x14ac:dyDescent="0.2">
      <c r="A22" s="770"/>
      <c r="B22" s="773"/>
      <c r="C22" s="765"/>
      <c r="D22" s="768"/>
      <c r="E22" s="776"/>
      <c r="F22" s="784"/>
      <c r="G22" s="773"/>
      <c r="H22" s="158" t="s">
        <v>234</v>
      </c>
      <c r="I22" s="156" t="str">
        <f>+IF('5 Valoración Control'!I22="","",'5 Valoración Control'!I22)</f>
        <v/>
      </c>
      <c r="J22" s="765"/>
      <c r="K22" s="768"/>
      <c r="L22" s="779"/>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6.5" customHeight="1" x14ac:dyDescent="0.2">
      <c r="A23" s="770"/>
      <c r="B23" s="773"/>
      <c r="C23" s="765"/>
      <c r="D23" s="768"/>
      <c r="E23" s="776"/>
      <c r="F23" s="784"/>
      <c r="G23" s="773"/>
      <c r="H23" s="158" t="s">
        <v>235</v>
      </c>
      <c r="I23" s="156" t="str">
        <f>+IF('5 Valoración Control'!I23="","",'5 Valoración Control'!I23)</f>
        <v/>
      </c>
      <c r="J23" s="765"/>
      <c r="K23" s="768"/>
      <c r="L23" s="779"/>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6.5" customHeight="1" x14ac:dyDescent="0.2">
      <c r="A24" s="770"/>
      <c r="B24" s="773"/>
      <c r="C24" s="765"/>
      <c r="D24" s="768"/>
      <c r="E24" s="776"/>
      <c r="F24" s="784" t="s">
        <v>239</v>
      </c>
      <c r="G24" s="773" t="str">
        <f>+IF('5 Valoración Control'!G24="","",'5 Valoración Control'!G24)</f>
        <v/>
      </c>
      <c r="H24" s="158" t="s">
        <v>233</v>
      </c>
      <c r="I24" s="156" t="str">
        <f>+IF('5 Valoración Control'!I24="","",'5 Valoración Control'!I24)</f>
        <v/>
      </c>
      <c r="J24" s="765"/>
      <c r="K24" s="768"/>
      <c r="L24" s="779"/>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6.5" customHeight="1" x14ac:dyDescent="0.2">
      <c r="A25" s="770"/>
      <c r="B25" s="773"/>
      <c r="C25" s="765"/>
      <c r="D25" s="768"/>
      <c r="E25" s="776"/>
      <c r="F25" s="784"/>
      <c r="G25" s="773"/>
      <c r="H25" s="158" t="s">
        <v>234</v>
      </c>
      <c r="I25" s="156" t="str">
        <f>+IF('5 Valoración Control'!I25="","",'5 Valoración Control'!I25)</f>
        <v/>
      </c>
      <c r="J25" s="765"/>
      <c r="K25" s="768"/>
      <c r="L25" s="779"/>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6.5" customHeight="1" thickBot="1" x14ac:dyDescent="0.25">
      <c r="A26" s="771"/>
      <c r="B26" s="774"/>
      <c r="C26" s="766"/>
      <c r="D26" s="769"/>
      <c r="E26" s="777"/>
      <c r="F26" s="785"/>
      <c r="G26" s="774"/>
      <c r="H26" s="159" t="s">
        <v>235</v>
      </c>
      <c r="I26" s="157" t="str">
        <f>+IF('5 Valoración Control'!I26="","",'5 Valoración Control'!I26)</f>
        <v/>
      </c>
      <c r="J26" s="766"/>
      <c r="K26" s="769"/>
      <c r="L26" s="780"/>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hidden="1" customHeight="1" x14ac:dyDescent="0.2">
      <c r="A27" s="762" t="str">
        <f>'1 Contexto e Identificación'!$A$12</f>
        <v>R2</v>
      </c>
      <c r="B27" s="772" t="str">
        <f>+'1 Contexto e Identificación'!$E$12</f>
        <v xml:space="preserve">  </v>
      </c>
      <c r="C27" s="764" t="str">
        <f>+'4 Mapa Calor Inherente'!$C$13</f>
        <v/>
      </c>
      <c r="D27" s="767" t="str">
        <f>+'4 Mapa Calor Inherente'!$D$13</f>
        <v/>
      </c>
      <c r="E27" s="775" t="str">
        <f>+'4 Mapa Calor Inherente'!$E$13</f>
        <v/>
      </c>
      <c r="F27" s="786" t="s">
        <v>232</v>
      </c>
      <c r="G27" s="772" t="str">
        <f>+IF('5 Valoración Control'!G27="","",'5 Valoración Control'!G27)</f>
        <v/>
      </c>
      <c r="H27" s="160" t="s">
        <v>234</v>
      </c>
      <c r="I27" s="148" t="str">
        <f>+IF('5 Valoración Control'!I27="","",'5 Valoración Control'!I27)</f>
        <v/>
      </c>
      <c r="J27" s="764" t="str">
        <f>+'6 Mapa Calor Residual'!$C$13</f>
        <v/>
      </c>
      <c r="K27" s="767" t="str">
        <f>+'6 Mapa Calor Residual'!$D$13</f>
        <v/>
      </c>
      <c r="L27" s="778"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hidden="1" customHeight="1" x14ac:dyDescent="0.25">
      <c r="A28" s="680"/>
      <c r="B28" s="773"/>
      <c r="C28" s="765"/>
      <c r="D28" s="768"/>
      <c r="E28" s="776"/>
      <c r="F28" s="784"/>
      <c r="G28" s="773"/>
      <c r="H28" s="158" t="s">
        <v>234</v>
      </c>
      <c r="I28" s="156" t="str">
        <f>+IF('5 Valoración Control'!I28="","",'5 Valoración Control'!I28)</f>
        <v/>
      </c>
      <c r="J28" s="765"/>
      <c r="K28" s="768"/>
      <c r="L28" s="779"/>
      <c r="M28" s="203"/>
      <c r="N28" s="204"/>
      <c r="O28" s="67"/>
      <c r="P28" s="67"/>
      <c r="Q28" s="227"/>
      <c r="R28" s="228"/>
      <c r="S28" s="208"/>
      <c r="T28" s="205"/>
      <c r="U28" s="67"/>
      <c r="V28" s="207"/>
      <c r="W28" s="207"/>
      <c r="X28" s="437"/>
      <c r="Y28" s="204"/>
      <c r="Z28" s="67"/>
      <c r="AA28" s="124"/>
      <c r="AB28" s="210"/>
      <c r="AC28" s="201"/>
      <c r="AD28" s="201"/>
    </row>
    <row r="29" spans="1:43" ht="43.5" hidden="1" customHeight="1" x14ac:dyDescent="0.25">
      <c r="A29" s="680"/>
      <c r="B29" s="773"/>
      <c r="C29" s="765"/>
      <c r="D29" s="768"/>
      <c r="E29" s="776"/>
      <c r="F29" s="784"/>
      <c r="G29" s="773"/>
      <c r="H29" s="158" t="s">
        <v>235</v>
      </c>
      <c r="I29" s="156" t="str">
        <f>+IF('5 Valoración Control'!I29="","",'5 Valoración Control'!I29)</f>
        <v/>
      </c>
      <c r="J29" s="765"/>
      <c r="K29" s="768"/>
      <c r="L29" s="779"/>
      <c r="M29" s="203"/>
      <c r="N29" s="204"/>
      <c r="O29" s="67"/>
      <c r="P29" s="67"/>
      <c r="Q29" s="205"/>
      <c r="R29" s="206"/>
      <c r="S29" s="208"/>
      <c r="T29" s="205"/>
      <c r="U29" s="67"/>
      <c r="V29" s="207"/>
      <c r="W29" s="207"/>
      <c r="X29" s="209"/>
      <c r="Y29" s="204"/>
      <c r="Z29" s="67"/>
      <c r="AA29" s="124"/>
      <c r="AB29" s="210"/>
      <c r="AC29" s="201"/>
      <c r="AD29" s="201"/>
    </row>
    <row r="30" spans="1:43" ht="43.5" hidden="1" customHeight="1" x14ac:dyDescent="0.25">
      <c r="A30" s="680"/>
      <c r="B30" s="773"/>
      <c r="C30" s="765"/>
      <c r="D30" s="768"/>
      <c r="E30" s="776"/>
      <c r="F30" s="784" t="s">
        <v>236</v>
      </c>
      <c r="G30" s="773" t="str">
        <f>+IF('5 Valoración Control'!G30="","",'5 Valoración Control'!G30)</f>
        <v/>
      </c>
      <c r="H30" s="158" t="s">
        <v>233</v>
      </c>
      <c r="I30" s="156" t="str">
        <f>+IF('5 Valoración Control'!I30="","",'5 Valoración Control'!I30)</f>
        <v/>
      </c>
      <c r="J30" s="765"/>
      <c r="K30" s="768"/>
      <c r="L30" s="779"/>
      <c r="M30" s="203"/>
      <c r="N30" s="204"/>
      <c r="O30" s="67"/>
      <c r="P30" s="67"/>
      <c r="Q30" s="205"/>
      <c r="R30" s="206"/>
      <c r="S30" s="208"/>
      <c r="T30" s="205"/>
      <c r="U30" s="67"/>
      <c r="V30" s="207"/>
      <c r="W30" s="207"/>
      <c r="X30" s="209"/>
      <c r="Y30" s="204"/>
      <c r="Z30" s="67"/>
      <c r="AA30" s="124"/>
      <c r="AB30" s="210"/>
      <c r="AC30" s="201"/>
      <c r="AD30" s="201"/>
    </row>
    <row r="31" spans="1:43" ht="43.5" hidden="1" customHeight="1" x14ac:dyDescent="0.25">
      <c r="A31" s="680"/>
      <c r="B31" s="773"/>
      <c r="C31" s="765"/>
      <c r="D31" s="768"/>
      <c r="E31" s="776"/>
      <c r="F31" s="784"/>
      <c r="G31" s="773"/>
      <c r="H31" s="158" t="s">
        <v>234</v>
      </c>
      <c r="I31" s="156" t="str">
        <f>+IF('5 Valoración Control'!I31="","",'5 Valoración Control'!I31)</f>
        <v/>
      </c>
      <c r="J31" s="765"/>
      <c r="K31" s="768"/>
      <c r="L31" s="779"/>
      <c r="M31" s="203"/>
      <c r="N31" s="204"/>
      <c r="O31" s="67"/>
      <c r="P31" s="67"/>
      <c r="Q31" s="205"/>
      <c r="R31" s="206"/>
      <c r="S31" s="208"/>
      <c r="T31" s="205"/>
      <c r="U31" s="67"/>
      <c r="V31" s="207"/>
      <c r="W31" s="207"/>
      <c r="X31" s="209"/>
      <c r="Y31" s="204"/>
      <c r="Z31" s="67"/>
      <c r="AA31" s="124"/>
      <c r="AB31" s="210"/>
      <c r="AC31" s="201"/>
      <c r="AD31" s="201"/>
    </row>
    <row r="32" spans="1:43" ht="14.45" hidden="1" customHeight="1" x14ac:dyDescent="0.25">
      <c r="A32" s="680"/>
      <c r="B32" s="773"/>
      <c r="C32" s="765"/>
      <c r="D32" s="768"/>
      <c r="E32" s="776"/>
      <c r="F32" s="784"/>
      <c r="G32" s="773"/>
      <c r="H32" s="158" t="s">
        <v>235</v>
      </c>
      <c r="I32" s="156" t="str">
        <f>+IF('5 Valoración Control'!I32="","",'5 Valoración Control'!I32)</f>
        <v/>
      </c>
      <c r="J32" s="765"/>
      <c r="K32" s="768"/>
      <c r="L32" s="779"/>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hidden="1" customHeight="1" x14ac:dyDescent="0.25">
      <c r="A33" s="680"/>
      <c r="B33" s="773"/>
      <c r="C33" s="765"/>
      <c r="D33" s="768"/>
      <c r="E33" s="776"/>
      <c r="F33" s="784" t="s">
        <v>237</v>
      </c>
      <c r="G33" s="773" t="str">
        <f>+IF('5 Valoración Control'!G33="","",'5 Valoración Control'!G33)</f>
        <v/>
      </c>
      <c r="H33" s="158" t="s">
        <v>233</v>
      </c>
      <c r="I33" s="156" t="str">
        <f>+IF('5 Valoración Control'!I33="","",'5 Valoración Control'!I33)</f>
        <v/>
      </c>
      <c r="J33" s="765"/>
      <c r="K33" s="768"/>
      <c r="L33" s="779"/>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hidden="1" customHeight="1" x14ac:dyDescent="0.25">
      <c r="A34" s="680"/>
      <c r="B34" s="773"/>
      <c r="C34" s="765"/>
      <c r="D34" s="768"/>
      <c r="E34" s="776"/>
      <c r="F34" s="784"/>
      <c r="G34" s="773"/>
      <c r="H34" s="158" t="s">
        <v>234</v>
      </c>
      <c r="I34" s="156" t="str">
        <f>+IF('5 Valoración Control'!I34="","",'5 Valoración Control'!I34)</f>
        <v/>
      </c>
      <c r="J34" s="765"/>
      <c r="K34" s="768"/>
      <c r="L34" s="779"/>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hidden="1" customHeight="1" x14ac:dyDescent="0.25">
      <c r="A35" s="680"/>
      <c r="B35" s="773"/>
      <c r="C35" s="765"/>
      <c r="D35" s="768"/>
      <c r="E35" s="776"/>
      <c r="F35" s="784"/>
      <c r="G35" s="773"/>
      <c r="H35" s="158" t="s">
        <v>235</v>
      </c>
      <c r="I35" s="156" t="str">
        <f>+IF('5 Valoración Control'!I35="","",'5 Valoración Control'!I35)</f>
        <v/>
      </c>
      <c r="J35" s="765"/>
      <c r="K35" s="768"/>
      <c r="L35" s="779"/>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hidden="1" customHeight="1" x14ac:dyDescent="0.25">
      <c r="A36" s="680"/>
      <c r="B36" s="773"/>
      <c r="C36" s="765"/>
      <c r="D36" s="768"/>
      <c r="E36" s="776"/>
      <c r="F36" s="784" t="s">
        <v>238</v>
      </c>
      <c r="G36" s="773" t="str">
        <f>+IF('5 Valoración Control'!G36="","",'5 Valoración Control'!G36)</f>
        <v/>
      </c>
      <c r="H36" s="158" t="s">
        <v>233</v>
      </c>
      <c r="I36" s="156" t="str">
        <f>+IF('5 Valoración Control'!I36="","",'5 Valoración Control'!I36)</f>
        <v/>
      </c>
      <c r="J36" s="765"/>
      <c r="K36" s="768"/>
      <c r="L36" s="779"/>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hidden="1" customHeight="1" x14ac:dyDescent="0.25">
      <c r="A37" s="680"/>
      <c r="B37" s="773"/>
      <c r="C37" s="765"/>
      <c r="D37" s="768"/>
      <c r="E37" s="776"/>
      <c r="F37" s="784"/>
      <c r="G37" s="773"/>
      <c r="H37" s="158" t="s">
        <v>234</v>
      </c>
      <c r="I37" s="156" t="str">
        <f>+IF('5 Valoración Control'!I37="","",'5 Valoración Control'!I37)</f>
        <v/>
      </c>
      <c r="J37" s="765"/>
      <c r="K37" s="768"/>
      <c r="L37" s="779"/>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hidden="1" customHeight="1" x14ac:dyDescent="0.25">
      <c r="A38" s="680"/>
      <c r="B38" s="773"/>
      <c r="C38" s="765"/>
      <c r="D38" s="768"/>
      <c r="E38" s="776"/>
      <c r="F38" s="784"/>
      <c r="G38" s="773"/>
      <c r="H38" s="158" t="s">
        <v>235</v>
      </c>
      <c r="I38" s="156" t="str">
        <f>+IF('5 Valoración Control'!I38="","",'5 Valoración Control'!I38)</f>
        <v/>
      </c>
      <c r="J38" s="765"/>
      <c r="K38" s="768"/>
      <c r="L38" s="779"/>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80"/>
      <c r="B39" s="773"/>
      <c r="C39" s="765"/>
      <c r="D39" s="768"/>
      <c r="E39" s="776"/>
      <c r="F39" s="784" t="s">
        <v>239</v>
      </c>
      <c r="G39" s="773" t="str">
        <f>+IF('5 Valoración Control'!G39="","",'5 Valoración Control'!G39)</f>
        <v/>
      </c>
      <c r="H39" s="158" t="s">
        <v>233</v>
      </c>
      <c r="I39" s="156" t="str">
        <f>+IF('5 Valoración Control'!I39="","",'5 Valoración Control'!I39)</f>
        <v/>
      </c>
      <c r="J39" s="765"/>
      <c r="K39" s="768"/>
      <c r="L39" s="779"/>
      <c r="M39" s="203"/>
      <c r="N39" s="204"/>
      <c r="O39" s="67"/>
      <c r="P39" s="67"/>
      <c r="Q39" s="205"/>
      <c r="R39" s="206"/>
      <c r="S39" s="208"/>
      <c r="T39" s="205"/>
      <c r="U39" s="67"/>
      <c r="V39" s="207"/>
      <c r="W39" s="207"/>
      <c r="X39" s="209"/>
      <c r="Y39" s="204"/>
      <c r="Z39" s="67"/>
      <c r="AA39" s="124"/>
      <c r="AB39" s="210"/>
    </row>
    <row r="40" spans="1:41" ht="12" hidden="1" customHeight="1" x14ac:dyDescent="0.25">
      <c r="A40" s="680"/>
      <c r="B40" s="773"/>
      <c r="C40" s="765"/>
      <c r="D40" s="768"/>
      <c r="E40" s="776"/>
      <c r="F40" s="784"/>
      <c r="G40" s="773"/>
      <c r="H40" s="158" t="s">
        <v>234</v>
      </c>
      <c r="I40" s="156" t="str">
        <f>+IF('5 Valoración Control'!I40="","",'5 Valoración Control'!I40)</f>
        <v/>
      </c>
      <c r="J40" s="765"/>
      <c r="K40" s="768"/>
      <c r="L40" s="779"/>
      <c r="M40" s="203"/>
      <c r="N40" s="204"/>
      <c r="O40" s="67"/>
      <c r="P40" s="67"/>
      <c r="Q40" s="205"/>
      <c r="R40" s="206"/>
      <c r="S40" s="208"/>
      <c r="T40" s="205"/>
      <c r="U40" s="67"/>
      <c r="V40" s="207"/>
      <c r="W40" s="207"/>
      <c r="X40" s="209"/>
      <c r="Y40" s="204"/>
      <c r="Z40" s="67"/>
      <c r="AA40" s="124"/>
      <c r="AB40" s="210"/>
    </row>
    <row r="41" spans="1:41" ht="12.75" hidden="1" customHeight="1" thickBot="1" x14ac:dyDescent="0.3">
      <c r="A41" s="763"/>
      <c r="B41" s="774"/>
      <c r="C41" s="766"/>
      <c r="D41" s="769"/>
      <c r="E41" s="777"/>
      <c r="F41" s="785"/>
      <c r="G41" s="774"/>
      <c r="H41" s="159" t="s">
        <v>235</v>
      </c>
      <c r="I41" s="157" t="str">
        <f>+IF('5 Valoración Control'!I41="","",'5 Valoración Control'!I41)</f>
        <v/>
      </c>
      <c r="J41" s="766"/>
      <c r="K41" s="769"/>
      <c r="L41" s="780"/>
      <c r="M41" s="217"/>
      <c r="N41" s="218"/>
      <c r="O41" s="81"/>
      <c r="P41" s="81"/>
      <c r="Q41" s="219"/>
      <c r="R41" s="220"/>
      <c r="S41" s="222"/>
      <c r="T41" s="219"/>
      <c r="U41" s="81"/>
      <c r="V41" s="221"/>
      <c r="W41" s="221"/>
      <c r="X41" s="223"/>
      <c r="Y41" s="218"/>
      <c r="Z41" s="81"/>
      <c r="AA41" s="126"/>
      <c r="AB41" s="224"/>
    </row>
    <row r="42" spans="1:41" ht="87" hidden="1" customHeight="1" x14ac:dyDescent="0.25">
      <c r="A42" s="763" t="str">
        <f>'1 Contexto e Identificación'!$A$13</f>
        <v>R3</v>
      </c>
      <c r="B42" s="772" t="str">
        <f>+'1 Contexto e Identificación'!$E$13</f>
        <v xml:space="preserve">  </v>
      </c>
      <c r="C42" s="764" t="str">
        <f>+'4 Mapa Calor Inherente'!$C$14</f>
        <v/>
      </c>
      <c r="D42" s="767" t="str">
        <f>+'4 Mapa Calor Inherente'!$D$14</f>
        <v/>
      </c>
      <c r="E42" s="775" t="str">
        <f>+'4 Mapa Calor Inherente'!$E$14</f>
        <v/>
      </c>
      <c r="F42" s="786" t="s">
        <v>232</v>
      </c>
      <c r="G42" s="772" t="str">
        <f>+IF('5 Valoración Control'!G42="","",'5 Valoración Control'!G42)</f>
        <v/>
      </c>
      <c r="H42" s="160" t="s">
        <v>233</v>
      </c>
      <c r="I42" s="148" t="str">
        <f>+IF('5 Valoración Control'!I42="","",'5 Valoración Control'!I42)</f>
        <v/>
      </c>
      <c r="J42" s="764" t="str">
        <f>+'6 Mapa Calor Residual'!$C$14</f>
        <v/>
      </c>
      <c r="K42" s="767" t="str">
        <f>+'6 Mapa Calor Residual'!$D$14</f>
        <v/>
      </c>
      <c r="L42" s="778" t="str">
        <f>+'6 Mapa Calor Residual'!$E$14</f>
        <v/>
      </c>
      <c r="M42" s="225"/>
      <c r="N42" s="226"/>
      <c r="O42" s="88"/>
      <c r="P42" s="88"/>
      <c r="Q42" s="227"/>
      <c r="R42" s="228"/>
      <c r="S42" s="230"/>
      <c r="T42" s="227"/>
      <c r="U42" s="88"/>
      <c r="V42" s="229"/>
      <c r="W42" s="229"/>
      <c r="X42" s="231"/>
      <c r="Y42" s="440"/>
      <c r="Z42" s="88"/>
      <c r="AA42" s="122"/>
      <c r="AB42" s="232"/>
    </row>
    <row r="43" spans="1:41" ht="48.75" hidden="1" customHeight="1" x14ac:dyDescent="0.25">
      <c r="A43" s="770"/>
      <c r="B43" s="773"/>
      <c r="C43" s="765"/>
      <c r="D43" s="768"/>
      <c r="E43" s="776"/>
      <c r="F43" s="784"/>
      <c r="G43" s="773"/>
      <c r="H43" s="158" t="s">
        <v>234</v>
      </c>
      <c r="I43" s="156" t="str">
        <f>+IF('5 Valoración Control'!I43="","",'5 Valoración Control'!I43)</f>
        <v/>
      </c>
      <c r="J43" s="765"/>
      <c r="K43" s="768"/>
      <c r="L43" s="779"/>
      <c r="M43" s="203"/>
      <c r="N43" s="204"/>
      <c r="O43" s="67"/>
      <c r="P43" s="67"/>
      <c r="Q43" s="205"/>
      <c r="R43" s="206"/>
      <c r="S43" s="230"/>
      <c r="T43" s="227"/>
      <c r="U43" s="88"/>
      <c r="V43" s="229"/>
      <c r="W43" s="207"/>
      <c r="X43" s="209"/>
      <c r="Y43" s="441"/>
      <c r="Z43" s="67"/>
      <c r="AA43" s="124"/>
      <c r="AB43" s="210"/>
    </row>
    <row r="44" spans="1:41" ht="73.5" hidden="1" customHeight="1" x14ac:dyDescent="0.25">
      <c r="A44" s="770"/>
      <c r="B44" s="773"/>
      <c r="C44" s="765"/>
      <c r="D44" s="768"/>
      <c r="E44" s="776"/>
      <c r="F44" s="784"/>
      <c r="G44" s="773"/>
      <c r="H44" s="158" t="s">
        <v>235</v>
      </c>
      <c r="I44" s="156" t="str">
        <f>+IF('5 Valoración Control'!I44="","",'5 Valoración Control'!I44)</f>
        <v/>
      </c>
      <c r="J44" s="765"/>
      <c r="K44" s="768"/>
      <c r="L44" s="779"/>
      <c r="M44" s="203"/>
      <c r="N44" s="204"/>
      <c r="O44" s="67"/>
      <c r="P44" s="67"/>
      <c r="Q44" s="205"/>
      <c r="R44" s="206"/>
      <c r="S44" s="208"/>
      <c r="T44" s="205"/>
      <c r="U44" s="67"/>
      <c r="V44" s="207"/>
      <c r="W44" s="207"/>
      <c r="X44" s="209"/>
      <c r="Y44" s="441"/>
      <c r="Z44" s="67"/>
      <c r="AA44" s="124"/>
      <c r="AB44" s="210"/>
    </row>
    <row r="45" spans="1:41" hidden="1" x14ac:dyDescent="0.25">
      <c r="A45" s="770"/>
      <c r="B45" s="773"/>
      <c r="C45" s="765"/>
      <c r="D45" s="768"/>
      <c r="E45" s="776"/>
      <c r="F45" s="784" t="s">
        <v>236</v>
      </c>
      <c r="G45" s="773" t="str">
        <f>+IF('5 Valoración Control'!G45="","",'5 Valoración Control'!G45)</f>
        <v/>
      </c>
      <c r="H45" s="158" t="s">
        <v>233</v>
      </c>
      <c r="I45" s="156" t="str">
        <f>+IF('5 Valoración Control'!I45="","",'5 Valoración Control'!I45)</f>
        <v/>
      </c>
      <c r="J45" s="765"/>
      <c r="K45" s="768"/>
      <c r="L45" s="779"/>
      <c r="M45" s="203"/>
      <c r="N45" s="204"/>
      <c r="O45" s="67"/>
      <c r="P45" s="67"/>
      <c r="Q45" s="205"/>
      <c r="R45" s="206"/>
      <c r="S45" s="208"/>
      <c r="T45" s="205"/>
      <c r="U45" s="67"/>
      <c r="V45" s="207"/>
      <c r="W45" s="207"/>
      <c r="X45" s="209"/>
      <c r="Y45" s="204"/>
      <c r="Z45" s="67"/>
      <c r="AA45" s="124"/>
      <c r="AB45" s="210"/>
    </row>
    <row r="46" spans="1:41" hidden="1" x14ac:dyDescent="0.25">
      <c r="A46" s="770"/>
      <c r="B46" s="773"/>
      <c r="C46" s="765"/>
      <c r="D46" s="768"/>
      <c r="E46" s="776"/>
      <c r="F46" s="784"/>
      <c r="G46" s="773"/>
      <c r="H46" s="158" t="s">
        <v>234</v>
      </c>
      <c r="I46" s="156" t="str">
        <f>+IF('5 Valoración Control'!I46="","",'5 Valoración Control'!I46)</f>
        <v/>
      </c>
      <c r="J46" s="765"/>
      <c r="K46" s="768"/>
      <c r="L46" s="779"/>
      <c r="M46" s="203"/>
      <c r="N46" s="204"/>
      <c r="O46" s="67"/>
      <c r="P46" s="67"/>
      <c r="Q46" s="205"/>
      <c r="R46" s="206"/>
      <c r="S46" s="208"/>
      <c r="T46" s="205"/>
      <c r="U46" s="67"/>
      <c r="V46" s="207"/>
      <c r="W46" s="207"/>
      <c r="X46" s="209"/>
      <c r="Y46" s="204"/>
      <c r="Z46" s="67"/>
      <c r="AA46" s="124"/>
      <c r="AB46" s="210"/>
    </row>
    <row r="47" spans="1:41" hidden="1" x14ac:dyDescent="0.25">
      <c r="A47" s="770"/>
      <c r="B47" s="773"/>
      <c r="C47" s="765"/>
      <c r="D47" s="768"/>
      <c r="E47" s="776"/>
      <c r="F47" s="784"/>
      <c r="G47" s="773"/>
      <c r="H47" s="158" t="s">
        <v>235</v>
      </c>
      <c r="I47" s="156" t="str">
        <f>+IF('5 Valoración Control'!I47="","",'5 Valoración Control'!I47)</f>
        <v/>
      </c>
      <c r="J47" s="765"/>
      <c r="K47" s="768"/>
      <c r="L47" s="779"/>
      <c r="M47" s="203"/>
      <c r="N47" s="204"/>
      <c r="O47" s="67"/>
      <c r="P47" s="67"/>
      <c r="Q47" s="205"/>
      <c r="R47" s="206"/>
      <c r="S47" s="208"/>
      <c r="T47" s="205"/>
      <c r="U47" s="67"/>
      <c r="V47" s="207"/>
      <c r="W47" s="207"/>
      <c r="X47" s="209"/>
      <c r="Y47" s="204"/>
      <c r="Z47" s="67"/>
      <c r="AA47" s="124"/>
      <c r="AB47" s="210"/>
    </row>
    <row r="48" spans="1:41" hidden="1" x14ac:dyDescent="0.25">
      <c r="A48" s="770"/>
      <c r="B48" s="773"/>
      <c r="C48" s="765"/>
      <c r="D48" s="768"/>
      <c r="E48" s="776"/>
      <c r="F48" s="784" t="s">
        <v>237</v>
      </c>
      <c r="G48" s="773" t="str">
        <f>+IF('5 Valoración Control'!G48="","",'5 Valoración Control'!G48)</f>
        <v/>
      </c>
      <c r="H48" s="158" t="s">
        <v>233</v>
      </c>
      <c r="I48" s="156" t="str">
        <f>+IF('5 Valoración Control'!I48="","",'5 Valoración Control'!I48)</f>
        <v/>
      </c>
      <c r="J48" s="765"/>
      <c r="K48" s="768"/>
      <c r="L48" s="779"/>
      <c r="M48" s="203"/>
      <c r="N48" s="204"/>
      <c r="O48" s="67"/>
      <c r="P48" s="67"/>
      <c r="Q48" s="205"/>
      <c r="R48" s="206"/>
      <c r="S48" s="208"/>
      <c r="T48" s="205"/>
      <c r="U48" s="67"/>
      <c r="V48" s="207"/>
      <c r="W48" s="207"/>
      <c r="X48" s="209"/>
      <c r="Y48" s="204"/>
      <c r="Z48" s="67"/>
      <c r="AA48" s="124"/>
      <c r="AB48" s="210"/>
    </row>
    <row r="49" spans="1:28" hidden="1" x14ac:dyDescent="0.25">
      <c r="A49" s="770"/>
      <c r="B49" s="773"/>
      <c r="C49" s="765"/>
      <c r="D49" s="768"/>
      <c r="E49" s="776"/>
      <c r="F49" s="784"/>
      <c r="G49" s="773"/>
      <c r="H49" s="158" t="s">
        <v>234</v>
      </c>
      <c r="I49" s="156" t="str">
        <f>+IF('5 Valoración Control'!I49="","",'5 Valoración Control'!I49)</f>
        <v/>
      </c>
      <c r="J49" s="765"/>
      <c r="K49" s="768"/>
      <c r="L49" s="779"/>
      <c r="M49" s="203"/>
      <c r="N49" s="204"/>
      <c r="O49" s="67"/>
      <c r="P49" s="67"/>
      <c r="Q49" s="205"/>
      <c r="R49" s="206"/>
      <c r="S49" s="208"/>
      <c r="T49" s="205"/>
      <c r="U49" s="67"/>
      <c r="V49" s="207"/>
      <c r="W49" s="207"/>
      <c r="X49" s="209"/>
      <c r="Y49" s="204"/>
      <c r="Z49" s="67"/>
      <c r="AA49" s="124"/>
      <c r="AB49" s="210"/>
    </row>
    <row r="50" spans="1:28" hidden="1" x14ac:dyDescent="0.25">
      <c r="A50" s="770"/>
      <c r="B50" s="773"/>
      <c r="C50" s="765"/>
      <c r="D50" s="768"/>
      <c r="E50" s="776"/>
      <c r="F50" s="784"/>
      <c r="G50" s="773"/>
      <c r="H50" s="158" t="s">
        <v>235</v>
      </c>
      <c r="I50" s="156" t="str">
        <f>+IF('5 Valoración Control'!I50="","",'5 Valoración Control'!I50)</f>
        <v/>
      </c>
      <c r="J50" s="765"/>
      <c r="K50" s="768"/>
      <c r="L50" s="779"/>
      <c r="M50" s="203"/>
      <c r="N50" s="204"/>
      <c r="O50" s="67"/>
      <c r="P50" s="67"/>
      <c r="Q50" s="205"/>
      <c r="R50" s="206"/>
      <c r="S50" s="208"/>
      <c r="T50" s="205"/>
      <c r="U50" s="67"/>
      <c r="V50" s="207"/>
      <c r="W50" s="207"/>
      <c r="X50" s="209"/>
      <c r="Y50" s="204"/>
      <c r="Z50" s="67"/>
      <c r="AA50" s="124"/>
      <c r="AB50" s="210"/>
    </row>
    <row r="51" spans="1:28" hidden="1" x14ac:dyDescent="0.25">
      <c r="A51" s="770"/>
      <c r="B51" s="773"/>
      <c r="C51" s="765"/>
      <c r="D51" s="768"/>
      <c r="E51" s="776"/>
      <c r="F51" s="784" t="s">
        <v>238</v>
      </c>
      <c r="G51" s="773" t="str">
        <f>+IF('5 Valoración Control'!G51="","",'5 Valoración Control'!G51)</f>
        <v/>
      </c>
      <c r="H51" s="158" t="s">
        <v>233</v>
      </c>
      <c r="I51" s="156" t="str">
        <f>+IF('5 Valoración Control'!I51="","",'5 Valoración Control'!I51)</f>
        <v/>
      </c>
      <c r="J51" s="765"/>
      <c r="K51" s="768"/>
      <c r="L51" s="779"/>
      <c r="M51" s="203"/>
      <c r="N51" s="204"/>
      <c r="O51" s="67"/>
      <c r="P51" s="67"/>
      <c r="Q51" s="205"/>
      <c r="R51" s="206"/>
      <c r="S51" s="208"/>
      <c r="T51" s="205"/>
      <c r="U51" s="67"/>
      <c r="V51" s="207"/>
      <c r="W51" s="207"/>
      <c r="X51" s="209"/>
      <c r="Y51" s="204"/>
      <c r="Z51" s="67"/>
      <c r="AA51" s="124"/>
      <c r="AB51" s="210"/>
    </row>
    <row r="52" spans="1:28" hidden="1" x14ac:dyDescent="0.25">
      <c r="A52" s="770"/>
      <c r="B52" s="773"/>
      <c r="C52" s="765"/>
      <c r="D52" s="768"/>
      <c r="E52" s="776"/>
      <c r="F52" s="784"/>
      <c r="G52" s="773"/>
      <c r="H52" s="158" t="s">
        <v>234</v>
      </c>
      <c r="I52" s="156" t="str">
        <f>+IF('5 Valoración Control'!I52="","",'5 Valoración Control'!I52)</f>
        <v/>
      </c>
      <c r="J52" s="765"/>
      <c r="K52" s="768"/>
      <c r="L52" s="779"/>
      <c r="M52" s="203"/>
      <c r="N52" s="204"/>
      <c r="O52" s="67"/>
      <c r="P52" s="67"/>
      <c r="Q52" s="205"/>
      <c r="R52" s="206"/>
      <c r="S52" s="208"/>
      <c r="T52" s="205"/>
      <c r="U52" s="67"/>
      <c r="V52" s="207"/>
      <c r="W52" s="207"/>
      <c r="X52" s="209"/>
      <c r="Y52" s="204"/>
      <c r="Z52" s="67"/>
      <c r="AA52" s="124"/>
      <c r="AB52" s="210"/>
    </row>
    <row r="53" spans="1:28" hidden="1" x14ac:dyDescent="0.25">
      <c r="A53" s="770"/>
      <c r="B53" s="773"/>
      <c r="C53" s="765"/>
      <c r="D53" s="768"/>
      <c r="E53" s="776"/>
      <c r="F53" s="784"/>
      <c r="G53" s="773"/>
      <c r="H53" s="158" t="s">
        <v>235</v>
      </c>
      <c r="I53" s="156" t="str">
        <f>+IF('5 Valoración Control'!I53="","",'5 Valoración Control'!I53)</f>
        <v/>
      </c>
      <c r="J53" s="765"/>
      <c r="K53" s="768"/>
      <c r="L53" s="779"/>
      <c r="M53" s="203"/>
      <c r="N53" s="204"/>
      <c r="O53" s="67"/>
      <c r="P53" s="67"/>
      <c r="Q53" s="205"/>
      <c r="R53" s="206"/>
      <c r="S53" s="208"/>
      <c r="T53" s="205"/>
      <c r="U53" s="67"/>
      <c r="V53" s="207"/>
      <c r="W53" s="207"/>
      <c r="X53" s="209"/>
      <c r="Y53" s="204"/>
      <c r="Z53" s="67"/>
      <c r="AA53" s="124"/>
      <c r="AB53" s="210"/>
    </row>
    <row r="54" spans="1:28" hidden="1" x14ac:dyDescent="0.25">
      <c r="A54" s="770"/>
      <c r="B54" s="773"/>
      <c r="C54" s="765"/>
      <c r="D54" s="768"/>
      <c r="E54" s="776"/>
      <c r="F54" s="784" t="s">
        <v>239</v>
      </c>
      <c r="G54" s="773" t="str">
        <f>+IF('5 Valoración Control'!G54="","",'5 Valoración Control'!G54)</f>
        <v/>
      </c>
      <c r="H54" s="158" t="s">
        <v>233</v>
      </c>
      <c r="I54" s="156" t="str">
        <f>+IF('5 Valoración Control'!I54="","",'5 Valoración Control'!I54)</f>
        <v/>
      </c>
      <c r="J54" s="765"/>
      <c r="K54" s="768"/>
      <c r="L54" s="779"/>
      <c r="M54" s="203"/>
      <c r="N54" s="204"/>
      <c r="O54" s="67"/>
      <c r="P54" s="67"/>
      <c r="Q54" s="205"/>
      <c r="R54" s="206"/>
      <c r="S54" s="208"/>
      <c r="T54" s="205"/>
      <c r="U54" s="67"/>
      <c r="V54" s="207"/>
      <c r="W54" s="207"/>
      <c r="X54" s="209"/>
      <c r="Y54" s="204"/>
      <c r="Z54" s="67"/>
      <c r="AA54" s="124"/>
      <c r="AB54" s="210"/>
    </row>
    <row r="55" spans="1:28" hidden="1" x14ac:dyDescent="0.25">
      <c r="A55" s="770"/>
      <c r="B55" s="773"/>
      <c r="C55" s="765"/>
      <c r="D55" s="768"/>
      <c r="E55" s="776"/>
      <c r="F55" s="784"/>
      <c r="G55" s="773"/>
      <c r="H55" s="158" t="s">
        <v>234</v>
      </c>
      <c r="I55" s="156" t="str">
        <f>+IF('5 Valoración Control'!I55="","",'5 Valoración Control'!I55)</f>
        <v/>
      </c>
      <c r="J55" s="765"/>
      <c r="K55" s="768"/>
      <c r="L55" s="779"/>
      <c r="M55" s="203"/>
      <c r="N55" s="204"/>
      <c r="O55" s="67"/>
      <c r="P55" s="67"/>
      <c r="Q55" s="205"/>
      <c r="R55" s="206"/>
      <c r="S55" s="208"/>
      <c r="T55" s="205"/>
      <c r="U55" s="67"/>
      <c r="V55" s="207"/>
      <c r="W55" s="207"/>
      <c r="X55" s="209"/>
      <c r="Y55" s="204"/>
      <c r="Z55" s="67"/>
      <c r="AA55" s="124"/>
      <c r="AB55" s="210"/>
    </row>
    <row r="56" spans="1:28" ht="12.75" hidden="1" thickBot="1" x14ac:dyDescent="0.3">
      <c r="A56" s="771"/>
      <c r="B56" s="774"/>
      <c r="C56" s="766"/>
      <c r="D56" s="769"/>
      <c r="E56" s="777"/>
      <c r="F56" s="785"/>
      <c r="G56" s="774"/>
      <c r="H56" s="159" t="s">
        <v>235</v>
      </c>
      <c r="I56" s="157" t="str">
        <f>+IF('5 Valoración Control'!I56="","",'5 Valoración Control'!I56)</f>
        <v/>
      </c>
      <c r="J56" s="766"/>
      <c r="K56" s="769"/>
      <c r="L56" s="780"/>
      <c r="M56" s="217"/>
      <c r="N56" s="218"/>
      <c r="O56" s="81"/>
      <c r="P56" s="81"/>
      <c r="Q56" s="219"/>
      <c r="R56" s="220"/>
      <c r="S56" s="222"/>
      <c r="T56" s="219"/>
      <c r="U56" s="81"/>
      <c r="V56" s="221"/>
      <c r="W56" s="221"/>
      <c r="X56" s="223"/>
      <c r="Y56" s="218"/>
      <c r="Z56" s="81"/>
      <c r="AA56" s="126"/>
      <c r="AB56" s="224"/>
    </row>
    <row r="57" spans="1:28" hidden="1" x14ac:dyDescent="0.25">
      <c r="A57" s="787" t="str">
        <f>'1 Contexto e Identificación'!$A$14</f>
        <v>R4</v>
      </c>
      <c r="B57" s="788" t="str">
        <f>+'1 Contexto e Identificación'!$E$14</f>
        <v xml:space="preserve">  </v>
      </c>
      <c r="C57" s="781" t="str">
        <f>+'4 Mapa Calor Inherente'!$C$15</f>
        <v/>
      </c>
      <c r="D57" s="782" t="str">
        <f>+'4 Mapa Calor Inherente'!$D$15</f>
        <v/>
      </c>
      <c r="E57" s="789" t="str">
        <f>+'4 Mapa Calor Inherente'!$E$15</f>
        <v/>
      </c>
      <c r="F57" s="790" t="s">
        <v>232</v>
      </c>
      <c r="G57" s="788" t="str">
        <f>+IF('5 Valoración Control'!G57="","",'5 Valoración Control'!G57)</f>
        <v/>
      </c>
      <c r="H57" s="169" t="s">
        <v>233</v>
      </c>
      <c r="I57" s="170" t="str">
        <f>+IF('5 Valoración Control'!I57="","",'5 Valoración Control'!I57)</f>
        <v/>
      </c>
      <c r="J57" s="781" t="str">
        <f>+'6 Mapa Calor Residual'!$C$15</f>
        <v/>
      </c>
      <c r="K57" s="782" t="str">
        <f>+'6 Mapa Calor Residual'!$D$15</f>
        <v/>
      </c>
      <c r="L57" s="783"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70"/>
      <c r="B58" s="773"/>
      <c r="C58" s="765"/>
      <c r="D58" s="768"/>
      <c r="E58" s="776"/>
      <c r="F58" s="784"/>
      <c r="G58" s="773"/>
      <c r="H58" s="158" t="s">
        <v>234</v>
      </c>
      <c r="I58" s="156" t="str">
        <f>+IF('5 Valoración Control'!I58="","",'5 Valoración Control'!I58)</f>
        <v/>
      </c>
      <c r="J58" s="765"/>
      <c r="K58" s="768"/>
      <c r="L58" s="779"/>
      <c r="M58" s="203"/>
      <c r="N58" s="204"/>
      <c r="O58" s="67"/>
      <c r="P58" s="67"/>
      <c r="Q58" s="205"/>
      <c r="R58" s="206"/>
      <c r="S58" s="208"/>
      <c r="T58" s="205"/>
      <c r="U58" s="67"/>
      <c r="V58" s="207"/>
      <c r="W58" s="207"/>
      <c r="X58" s="209"/>
      <c r="Y58" s="204"/>
      <c r="Z58" s="67"/>
      <c r="AA58" s="124"/>
      <c r="AB58" s="210"/>
    </row>
    <row r="59" spans="1:28" hidden="1" x14ac:dyDescent="0.25">
      <c r="A59" s="770"/>
      <c r="B59" s="773"/>
      <c r="C59" s="765"/>
      <c r="D59" s="768"/>
      <c r="E59" s="776"/>
      <c r="F59" s="784"/>
      <c r="G59" s="773"/>
      <c r="H59" s="158" t="s">
        <v>235</v>
      </c>
      <c r="I59" s="156" t="str">
        <f>+IF('5 Valoración Control'!I59="","",'5 Valoración Control'!I59)</f>
        <v/>
      </c>
      <c r="J59" s="765"/>
      <c r="K59" s="768"/>
      <c r="L59" s="779"/>
      <c r="M59" s="203"/>
      <c r="N59" s="204"/>
      <c r="O59" s="67"/>
      <c r="P59" s="67"/>
      <c r="Q59" s="205"/>
      <c r="R59" s="206"/>
      <c r="S59" s="208"/>
      <c r="T59" s="205"/>
      <c r="U59" s="67"/>
      <c r="V59" s="207"/>
      <c r="W59" s="207"/>
      <c r="X59" s="209"/>
      <c r="Y59" s="204"/>
      <c r="Z59" s="67"/>
      <c r="AA59" s="124"/>
      <c r="AB59" s="210"/>
    </row>
    <row r="60" spans="1:28" hidden="1" x14ac:dyDescent="0.25">
      <c r="A60" s="770"/>
      <c r="B60" s="773"/>
      <c r="C60" s="765"/>
      <c r="D60" s="768"/>
      <c r="E60" s="776"/>
      <c r="F60" s="784" t="s">
        <v>236</v>
      </c>
      <c r="G60" s="773" t="str">
        <f>+IF('5 Valoración Control'!G60="","",'5 Valoración Control'!G60)</f>
        <v/>
      </c>
      <c r="H60" s="158" t="s">
        <v>233</v>
      </c>
      <c r="I60" s="156" t="str">
        <f>+IF('5 Valoración Control'!I60="","",'5 Valoración Control'!I60)</f>
        <v/>
      </c>
      <c r="J60" s="765"/>
      <c r="K60" s="768"/>
      <c r="L60" s="779"/>
      <c r="M60" s="203"/>
      <c r="N60" s="204"/>
      <c r="O60" s="67"/>
      <c r="P60" s="67"/>
      <c r="Q60" s="205"/>
      <c r="R60" s="206"/>
      <c r="S60" s="208"/>
      <c r="T60" s="205"/>
      <c r="U60" s="67"/>
      <c r="V60" s="207"/>
      <c r="W60" s="207"/>
      <c r="X60" s="209"/>
      <c r="Y60" s="204"/>
      <c r="Z60" s="67"/>
      <c r="AA60" s="124"/>
      <c r="AB60" s="210"/>
    </row>
    <row r="61" spans="1:28" hidden="1" x14ac:dyDescent="0.25">
      <c r="A61" s="770"/>
      <c r="B61" s="773"/>
      <c r="C61" s="765"/>
      <c r="D61" s="768"/>
      <c r="E61" s="776"/>
      <c r="F61" s="784"/>
      <c r="G61" s="773"/>
      <c r="H61" s="158" t="s">
        <v>234</v>
      </c>
      <c r="I61" s="156" t="str">
        <f>+IF('5 Valoración Control'!I61="","",'5 Valoración Control'!I61)</f>
        <v/>
      </c>
      <c r="J61" s="765"/>
      <c r="K61" s="768"/>
      <c r="L61" s="779"/>
      <c r="M61" s="203"/>
      <c r="N61" s="204"/>
      <c r="O61" s="67"/>
      <c r="P61" s="67"/>
      <c r="Q61" s="205"/>
      <c r="R61" s="206"/>
      <c r="S61" s="208"/>
      <c r="T61" s="205"/>
      <c r="U61" s="67"/>
      <c r="V61" s="207"/>
      <c r="W61" s="207"/>
      <c r="X61" s="209"/>
      <c r="Y61" s="204"/>
      <c r="Z61" s="67"/>
      <c r="AA61" s="124"/>
      <c r="AB61" s="210"/>
    </row>
    <row r="62" spans="1:28" hidden="1" x14ac:dyDescent="0.25">
      <c r="A62" s="770"/>
      <c r="B62" s="773"/>
      <c r="C62" s="765"/>
      <c r="D62" s="768"/>
      <c r="E62" s="776"/>
      <c r="F62" s="784"/>
      <c r="G62" s="773"/>
      <c r="H62" s="158" t="s">
        <v>235</v>
      </c>
      <c r="I62" s="156" t="str">
        <f>+IF('5 Valoración Control'!I62="","",'5 Valoración Control'!I62)</f>
        <v/>
      </c>
      <c r="J62" s="765"/>
      <c r="K62" s="768"/>
      <c r="L62" s="779"/>
      <c r="M62" s="203"/>
      <c r="N62" s="204"/>
      <c r="O62" s="67"/>
      <c r="P62" s="67"/>
      <c r="Q62" s="205"/>
      <c r="R62" s="206"/>
      <c r="S62" s="208"/>
      <c r="T62" s="205"/>
      <c r="U62" s="67"/>
      <c r="V62" s="207"/>
      <c r="W62" s="207"/>
      <c r="X62" s="209"/>
      <c r="Y62" s="204"/>
      <c r="Z62" s="67"/>
      <c r="AA62" s="124"/>
      <c r="AB62" s="210"/>
    </row>
    <row r="63" spans="1:28" hidden="1" x14ac:dyDescent="0.25">
      <c r="A63" s="770"/>
      <c r="B63" s="773"/>
      <c r="C63" s="765"/>
      <c r="D63" s="768"/>
      <c r="E63" s="776"/>
      <c r="F63" s="784" t="s">
        <v>237</v>
      </c>
      <c r="G63" s="773" t="str">
        <f>+IF('5 Valoración Control'!G63="","",'5 Valoración Control'!G63)</f>
        <v/>
      </c>
      <c r="H63" s="158" t="s">
        <v>233</v>
      </c>
      <c r="I63" s="156" t="str">
        <f>+IF('5 Valoración Control'!I63="","",'5 Valoración Control'!I63)</f>
        <v/>
      </c>
      <c r="J63" s="765"/>
      <c r="K63" s="768"/>
      <c r="L63" s="779"/>
      <c r="M63" s="203"/>
      <c r="N63" s="204"/>
      <c r="O63" s="67"/>
      <c r="P63" s="67"/>
      <c r="Q63" s="205"/>
      <c r="R63" s="206"/>
      <c r="S63" s="208"/>
      <c r="T63" s="205"/>
      <c r="U63" s="67"/>
      <c r="V63" s="207"/>
      <c r="W63" s="207"/>
      <c r="X63" s="209"/>
      <c r="Y63" s="204"/>
      <c r="Z63" s="67"/>
      <c r="AA63" s="124"/>
      <c r="AB63" s="210"/>
    </row>
    <row r="64" spans="1:28" hidden="1" x14ac:dyDescent="0.25">
      <c r="A64" s="770"/>
      <c r="B64" s="773"/>
      <c r="C64" s="765"/>
      <c r="D64" s="768"/>
      <c r="E64" s="776"/>
      <c r="F64" s="784"/>
      <c r="G64" s="773"/>
      <c r="H64" s="158" t="s">
        <v>234</v>
      </c>
      <c r="I64" s="156" t="str">
        <f>+IF('5 Valoración Control'!I64="","",'5 Valoración Control'!I64)</f>
        <v/>
      </c>
      <c r="J64" s="765"/>
      <c r="K64" s="768"/>
      <c r="L64" s="779"/>
      <c r="M64" s="203"/>
      <c r="N64" s="204"/>
      <c r="O64" s="67"/>
      <c r="P64" s="67"/>
      <c r="Q64" s="205"/>
      <c r="R64" s="206"/>
      <c r="S64" s="208"/>
      <c r="T64" s="205"/>
      <c r="U64" s="67"/>
      <c r="V64" s="207"/>
      <c r="W64" s="207"/>
      <c r="X64" s="209"/>
      <c r="Y64" s="204"/>
      <c r="Z64" s="67"/>
      <c r="AA64" s="124"/>
      <c r="AB64" s="210"/>
    </row>
    <row r="65" spans="1:28" hidden="1" x14ac:dyDescent="0.25">
      <c r="A65" s="770"/>
      <c r="B65" s="773"/>
      <c r="C65" s="765"/>
      <c r="D65" s="768"/>
      <c r="E65" s="776"/>
      <c r="F65" s="784"/>
      <c r="G65" s="773"/>
      <c r="H65" s="158" t="s">
        <v>235</v>
      </c>
      <c r="I65" s="156" t="str">
        <f>+IF('5 Valoración Control'!I65="","",'5 Valoración Control'!I65)</f>
        <v/>
      </c>
      <c r="J65" s="765"/>
      <c r="K65" s="768"/>
      <c r="L65" s="779"/>
      <c r="M65" s="203"/>
      <c r="N65" s="204"/>
      <c r="O65" s="67"/>
      <c r="P65" s="67"/>
      <c r="Q65" s="205"/>
      <c r="R65" s="206"/>
      <c r="S65" s="208"/>
      <c r="T65" s="205"/>
      <c r="U65" s="67"/>
      <c r="V65" s="207"/>
      <c r="W65" s="207"/>
      <c r="X65" s="209"/>
      <c r="Y65" s="204"/>
      <c r="Z65" s="67"/>
      <c r="AA65" s="124"/>
      <c r="AB65" s="210"/>
    </row>
    <row r="66" spans="1:28" hidden="1" x14ac:dyDescent="0.25">
      <c r="A66" s="770"/>
      <c r="B66" s="773"/>
      <c r="C66" s="765"/>
      <c r="D66" s="768"/>
      <c r="E66" s="776"/>
      <c r="F66" s="784" t="s">
        <v>238</v>
      </c>
      <c r="G66" s="773" t="str">
        <f>+IF('5 Valoración Control'!G66="","",'5 Valoración Control'!G66)</f>
        <v/>
      </c>
      <c r="H66" s="158" t="s">
        <v>233</v>
      </c>
      <c r="I66" s="156" t="str">
        <f>+IF('5 Valoración Control'!I66="","",'5 Valoración Control'!I66)</f>
        <v/>
      </c>
      <c r="J66" s="765"/>
      <c r="K66" s="768"/>
      <c r="L66" s="779"/>
      <c r="M66" s="203"/>
      <c r="N66" s="204"/>
      <c r="O66" s="67"/>
      <c r="P66" s="67"/>
      <c r="Q66" s="205"/>
      <c r="R66" s="206"/>
      <c r="S66" s="208"/>
      <c r="T66" s="205"/>
      <c r="U66" s="67"/>
      <c r="V66" s="207"/>
      <c r="W66" s="207"/>
      <c r="X66" s="209"/>
      <c r="Y66" s="204"/>
      <c r="Z66" s="67"/>
      <c r="AA66" s="124"/>
      <c r="AB66" s="210"/>
    </row>
    <row r="67" spans="1:28" hidden="1" x14ac:dyDescent="0.25">
      <c r="A67" s="770"/>
      <c r="B67" s="773"/>
      <c r="C67" s="765"/>
      <c r="D67" s="768"/>
      <c r="E67" s="776"/>
      <c r="F67" s="784"/>
      <c r="G67" s="773"/>
      <c r="H67" s="158" t="s">
        <v>234</v>
      </c>
      <c r="I67" s="156" t="str">
        <f>+IF('5 Valoración Control'!I67="","",'5 Valoración Control'!I67)</f>
        <v/>
      </c>
      <c r="J67" s="765"/>
      <c r="K67" s="768"/>
      <c r="L67" s="779"/>
      <c r="M67" s="203"/>
      <c r="N67" s="204"/>
      <c r="O67" s="67"/>
      <c r="P67" s="67"/>
      <c r="Q67" s="205"/>
      <c r="R67" s="206"/>
      <c r="S67" s="208"/>
      <c r="T67" s="205"/>
      <c r="U67" s="67"/>
      <c r="V67" s="207"/>
      <c r="W67" s="207"/>
      <c r="X67" s="209"/>
      <c r="Y67" s="204"/>
      <c r="Z67" s="67"/>
      <c r="AA67" s="124"/>
      <c r="AB67" s="210"/>
    </row>
    <row r="68" spans="1:28" hidden="1" x14ac:dyDescent="0.25">
      <c r="A68" s="770"/>
      <c r="B68" s="773"/>
      <c r="C68" s="765"/>
      <c r="D68" s="768"/>
      <c r="E68" s="776"/>
      <c r="F68" s="784"/>
      <c r="G68" s="773"/>
      <c r="H68" s="158" t="s">
        <v>235</v>
      </c>
      <c r="I68" s="156" t="str">
        <f>+IF('5 Valoración Control'!I68="","",'5 Valoración Control'!I68)</f>
        <v/>
      </c>
      <c r="J68" s="765"/>
      <c r="K68" s="768"/>
      <c r="L68" s="779"/>
      <c r="M68" s="203"/>
      <c r="N68" s="204"/>
      <c r="O68" s="67"/>
      <c r="P68" s="67"/>
      <c r="Q68" s="205"/>
      <c r="R68" s="206"/>
      <c r="S68" s="208"/>
      <c r="T68" s="205"/>
      <c r="U68" s="67"/>
      <c r="V68" s="207"/>
      <c r="W68" s="207"/>
      <c r="X68" s="209"/>
      <c r="Y68" s="204"/>
      <c r="Z68" s="67"/>
      <c r="AA68" s="124"/>
      <c r="AB68" s="210"/>
    </row>
    <row r="69" spans="1:28" hidden="1" x14ac:dyDescent="0.25">
      <c r="A69" s="770"/>
      <c r="B69" s="773"/>
      <c r="C69" s="765"/>
      <c r="D69" s="768"/>
      <c r="E69" s="776"/>
      <c r="F69" s="784" t="s">
        <v>239</v>
      </c>
      <c r="G69" s="773" t="str">
        <f>+IF('5 Valoración Control'!G69="","",'5 Valoración Control'!G69)</f>
        <v/>
      </c>
      <c r="H69" s="158" t="s">
        <v>233</v>
      </c>
      <c r="I69" s="156" t="str">
        <f>+IF('5 Valoración Control'!I69="","",'5 Valoración Control'!I69)</f>
        <v/>
      </c>
      <c r="J69" s="765"/>
      <c r="K69" s="768"/>
      <c r="L69" s="779"/>
      <c r="M69" s="203"/>
      <c r="N69" s="204"/>
      <c r="O69" s="67"/>
      <c r="P69" s="67"/>
      <c r="Q69" s="205"/>
      <c r="R69" s="206"/>
      <c r="S69" s="208"/>
      <c r="T69" s="205"/>
      <c r="U69" s="67"/>
      <c r="V69" s="207"/>
      <c r="W69" s="207"/>
      <c r="X69" s="209"/>
      <c r="Y69" s="204"/>
      <c r="Z69" s="67"/>
      <c r="AA69" s="124"/>
      <c r="AB69" s="210"/>
    </row>
    <row r="70" spans="1:28" hidden="1" x14ac:dyDescent="0.25">
      <c r="A70" s="770"/>
      <c r="B70" s="773"/>
      <c r="C70" s="765"/>
      <c r="D70" s="768"/>
      <c r="E70" s="776"/>
      <c r="F70" s="784"/>
      <c r="G70" s="773"/>
      <c r="H70" s="158" t="s">
        <v>234</v>
      </c>
      <c r="I70" s="156" t="str">
        <f>+IF('5 Valoración Control'!I70="","",'5 Valoración Control'!I70)</f>
        <v/>
      </c>
      <c r="J70" s="765"/>
      <c r="K70" s="768"/>
      <c r="L70" s="779"/>
      <c r="M70" s="203"/>
      <c r="N70" s="204"/>
      <c r="O70" s="67"/>
      <c r="P70" s="67"/>
      <c r="Q70" s="205"/>
      <c r="R70" s="206"/>
      <c r="S70" s="208"/>
      <c r="T70" s="205"/>
      <c r="U70" s="67"/>
      <c r="V70" s="207"/>
      <c r="W70" s="207"/>
      <c r="X70" s="209"/>
      <c r="Y70" s="204"/>
      <c r="Z70" s="67"/>
      <c r="AA70" s="124"/>
      <c r="AB70" s="210"/>
    </row>
    <row r="71" spans="1:28" ht="12.75" hidden="1" thickBot="1" x14ac:dyDescent="0.3">
      <c r="A71" s="771"/>
      <c r="B71" s="774"/>
      <c r="C71" s="766"/>
      <c r="D71" s="769"/>
      <c r="E71" s="777"/>
      <c r="F71" s="785"/>
      <c r="G71" s="774"/>
      <c r="H71" s="159" t="s">
        <v>235</v>
      </c>
      <c r="I71" s="157" t="str">
        <f>+IF('5 Valoración Control'!I71="","",'5 Valoración Control'!I71)</f>
        <v/>
      </c>
      <c r="J71" s="766"/>
      <c r="K71" s="769"/>
      <c r="L71" s="780"/>
      <c r="M71" s="217"/>
      <c r="N71" s="218"/>
      <c r="O71" s="81"/>
      <c r="P71" s="81"/>
      <c r="Q71" s="219"/>
      <c r="R71" s="220"/>
      <c r="S71" s="222"/>
      <c r="T71" s="219"/>
      <c r="U71" s="81"/>
      <c r="V71" s="221"/>
      <c r="W71" s="221"/>
      <c r="X71" s="223"/>
      <c r="Y71" s="218"/>
      <c r="Z71" s="81"/>
      <c r="AA71" s="126"/>
      <c r="AB71" s="224"/>
    </row>
    <row r="72" spans="1:28" hidden="1" x14ac:dyDescent="0.25">
      <c r="A72" s="763" t="str">
        <f>'1 Contexto e Identificación'!$A$15</f>
        <v>R5</v>
      </c>
      <c r="B72" s="772" t="str">
        <f>+'1 Contexto e Identificación'!$E$15</f>
        <v xml:space="preserve">  </v>
      </c>
      <c r="C72" s="764" t="str">
        <f>+'4 Mapa Calor Inherente'!$C$16</f>
        <v/>
      </c>
      <c r="D72" s="767" t="str">
        <f>+'4 Mapa Calor Inherente'!$D$16</f>
        <v/>
      </c>
      <c r="E72" s="775" t="str">
        <f>+'4 Mapa Calor Inherente'!$E$16</f>
        <v/>
      </c>
      <c r="F72" s="786" t="s">
        <v>232</v>
      </c>
      <c r="G72" s="772" t="str">
        <f>+IF('5 Valoración Control'!G72="","",'5 Valoración Control'!G72)</f>
        <v/>
      </c>
      <c r="H72" s="160" t="s">
        <v>233</v>
      </c>
      <c r="I72" s="148" t="str">
        <f>+IF('5 Valoración Control'!I72="","",'5 Valoración Control'!I72)</f>
        <v/>
      </c>
      <c r="J72" s="764" t="str">
        <f>+'6 Mapa Calor Residual'!$C$16</f>
        <v/>
      </c>
      <c r="K72" s="767" t="str">
        <f>+'6 Mapa Calor Residual'!$D$16</f>
        <v/>
      </c>
      <c r="L72" s="778"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70"/>
      <c r="B73" s="773"/>
      <c r="C73" s="765"/>
      <c r="D73" s="768"/>
      <c r="E73" s="776"/>
      <c r="F73" s="784"/>
      <c r="G73" s="773"/>
      <c r="H73" s="158" t="s">
        <v>234</v>
      </c>
      <c r="I73" s="156" t="str">
        <f>+IF('5 Valoración Control'!I73="","",'5 Valoración Control'!I73)</f>
        <v/>
      </c>
      <c r="J73" s="765"/>
      <c r="K73" s="768"/>
      <c r="L73" s="779"/>
      <c r="M73" s="203"/>
      <c r="N73" s="204"/>
      <c r="O73" s="67"/>
      <c r="P73" s="67"/>
      <c r="Q73" s="205"/>
      <c r="R73" s="206"/>
      <c r="S73" s="208"/>
      <c r="T73" s="205"/>
      <c r="U73" s="67"/>
      <c r="V73" s="207"/>
      <c r="W73" s="207"/>
      <c r="X73" s="209"/>
      <c r="Y73" s="204"/>
      <c r="Z73" s="67"/>
      <c r="AA73" s="124"/>
      <c r="AB73" s="210"/>
    </row>
    <row r="74" spans="1:28" hidden="1" x14ac:dyDescent="0.25">
      <c r="A74" s="770"/>
      <c r="B74" s="773"/>
      <c r="C74" s="765"/>
      <c r="D74" s="768"/>
      <c r="E74" s="776"/>
      <c r="F74" s="784"/>
      <c r="G74" s="773"/>
      <c r="H74" s="158" t="s">
        <v>235</v>
      </c>
      <c r="I74" s="156" t="str">
        <f>+IF('5 Valoración Control'!I74="","",'5 Valoración Control'!I74)</f>
        <v/>
      </c>
      <c r="J74" s="765"/>
      <c r="K74" s="768"/>
      <c r="L74" s="779"/>
      <c r="M74" s="203"/>
      <c r="N74" s="204"/>
      <c r="O74" s="67"/>
      <c r="P74" s="67"/>
      <c r="Q74" s="205"/>
      <c r="R74" s="206"/>
      <c r="S74" s="208"/>
      <c r="T74" s="205"/>
      <c r="U74" s="67"/>
      <c r="V74" s="207"/>
      <c r="W74" s="207"/>
      <c r="X74" s="209"/>
      <c r="Y74" s="204"/>
      <c r="Z74" s="67"/>
      <c r="AA74" s="124"/>
      <c r="AB74" s="210"/>
    </row>
    <row r="75" spans="1:28" hidden="1" x14ac:dyDescent="0.25">
      <c r="A75" s="770"/>
      <c r="B75" s="773"/>
      <c r="C75" s="765"/>
      <c r="D75" s="768"/>
      <c r="E75" s="776"/>
      <c r="F75" s="784" t="s">
        <v>236</v>
      </c>
      <c r="G75" s="773" t="str">
        <f>+IF('5 Valoración Control'!G75="","",'5 Valoración Control'!G75)</f>
        <v/>
      </c>
      <c r="H75" s="158" t="s">
        <v>233</v>
      </c>
      <c r="I75" s="156" t="str">
        <f>+IF('5 Valoración Control'!I75="","",'5 Valoración Control'!I75)</f>
        <v/>
      </c>
      <c r="J75" s="765"/>
      <c r="K75" s="768"/>
      <c r="L75" s="779"/>
      <c r="M75" s="203"/>
      <c r="N75" s="204"/>
      <c r="O75" s="67"/>
      <c r="P75" s="67"/>
      <c r="Q75" s="205"/>
      <c r="R75" s="206"/>
      <c r="S75" s="208"/>
      <c r="T75" s="205"/>
      <c r="U75" s="67"/>
      <c r="V75" s="207"/>
      <c r="W75" s="207"/>
      <c r="X75" s="209"/>
      <c r="Y75" s="204"/>
      <c r="Z75" s="67"/>
      <c r="AA75" s="124"/>
      <c r="AB75" s="210"/>
    </row>
    <row r="76" spans="1:28" hidden="1" x14ac:dyDescent="0.25">
      <c r="A76" s="770"/>
      <c r="B76" s="773"/>
      <c r="C76" s="765"/>
      <c r="D76" s="768"/>
      <c r="E76" s="776"/>
      <c r="F76" s="784"/>
      <c r="G76" s="773"/>
      <c r="H76" s="158" t="s">
        <v>234</v>
      </c>
      <c r="I76" s="156" t="str">
        <f>+IF('5 Valoración Control'!I76="","",'5 Valoración Control'!I76)</f>
        <v/>
      </c>
      <c r="J76" s="765"/>
      <c r="K76" s="768"/>
      <c r="L76" s="779"/>
      <c r="M76" s="203"/>
      <c r="N76" s="204"/>
      <c r="O76" s="67"/>
      <c r="P76" s="67"/>
      <c r="Q76" s="205"/>
      <c r="R76" s="206"/>
      <c r="S76" s="208"/>
      <c r="T76" s="205"/>
      <c r="U76" s="67"/>
      <c r="V76" s="207"/>
      <c r="W76" s="207"/>
      <c r="X76" s="209"/>
      <c r="Y76" s="204"/>
      <c r="Z76" s="67"/>
      <c r="AA76" s="124"/>
      <c r="AB76" s="210"/>
    </row>
    <row r="77" spans="1:28" hidden="1" x14ac:dyDescent="0.25">
      <c r="A77" s="770"/>
      <c r="B77" s="773"/>
      <c r="C77" s="765"/>
      <c r="D77" s="768"/>
      <c r="E77" s="776"/>
      <c r="F77" s="784"/>
      <c r="G77" s="773"/>
      <c r="H77" s="158" t="s">
        <v>235</v>
      </c>
      <c r="I77" s="156" t="str">
        <f>+IF('5 Valoración Control'!I77="","",'5 Valoración Control'!I77)</f>
        <v/>
      </c>
      <c r="J77" s="765"/>
      <c r="K77" s="768"/>
      <c r="L77" s="779"/>
      <c r="M77" s="203"/>
      <c r="N77" s="204"/>
      <c r="O77" s="67"/>
      <c r="P77" s="67"/>
      <c r="Q77" s="205"/>
      <c r="R77" s="206"/>
      <c r="S77" s="208"/>
      <c r="T77" s="205"/>
      <c r="U77" s="67"/>
      <c r="V77" s="207"/>
      <c r="W77" s="207"/>
      <c r="X77" s="209"/>
      <c r="Y77" s="204"/>
      <c r="Z77" s="67"/>
      <c r="AA77" s="124"/>
      <c r="AB77" s="210"/>
    </row>
    <row r="78" spans="1:28" hidden="1" x14ac:dyDescent="0.25">
      <c r="A78" s="770"/>
      <c r="B78" s="773"/>
      <c r="C78" s="765"/>
      <c r="D78" s="768"/>
      <c r="E78" s="776"/>
      <c r="F78" s="784" t="s">
        <v>237</v>
      </c>
      <c r="G78" s="773" t="str">
        <f>+IF('5 Valoración Control'!G78="","",'5 Valoración Control'!G78)</f>
        <v/>
      </c>
      <c r="H78" s="158" t="s">
        <v>233</v>
      </c>
      <c r="I78" s="156" t="str">
        <f>+IF('5 Valoración Control'!I78="","",'5 Valoración Control'!I78)</f>
        <v/>
      </c>
      <c r="J78" s="765"/>
      <c r="K78" s="768"/>
      <c r="L78" s="779"/>
      <c r="M78" s="203"/>
      <c r="N78" s="204"/>
      <c r="O78" s="67"/>
      <c r="P78" s="67"/>
      <c r="Q78" s="205"/>
      <c r="R78" s="206"/>
      <c r="S78" s="208"/>
      <c r="T78" s="205"/>
      <c r="U78" s="67"/>
      <c r="V78" s="207"/>
      <c r="W78" s="207"/>
      <c r="X78" s="209"/>
      <c r="Y78" s="204"/>
      <c r="Z78" s="67"/>
      <c r="AA78" s="124"/>
      <c r="AB78" s="210"/>
    </row>
    <row r="79" spans="1:28" hidden="1" x14ac:dyDescent="0.25">
      <c r="A79" s="770"/>
      <c r="B79" s="773"/>
      <c r="C79" s="765"/>
      <c r="D79" s="768"/>
      <c r="E79" s="776"/>
      <c r="F79" s="784"/>
      <c r="G79" s="773"/>
      <c r="H79" s="158" t="s">
        <v>234</v>
      </c>
      <c r="I79" s="156" t="str">
        <f>+IF('5 Valoración Control'!I79="","",'5 Valoración Control'!I79)</f>
        <v/>
      </c>
      <c r="J79" s="765"/>
      <c r="K79" s="768"/>
      <c r="L79" s="779"/>
      <c r="M79" s="203"/>
      <c r="N79" s="204"/>
      <c r="O79" s="67"/>
      <c r="P79" s="67"/>
      <c r="Q79" s="205"/>
      <c r="R79" s="206"/>
      <c r="S79" s="208"/>
      <c r="T79" s="205"/>
      <c r="U79" s="67"/>
      <c r="V79" s="207"/>
      <c r="W79" s="207"/>
      <c r="X79" s="209"/>
      <c r="Y79" s="204"/>
      <c r="Z79" s="67"/>
      <c r="AA79" s="124"/>
      <c r="AB79" s="210"/>
    </row>
    <row r="80" spans="1:28" hidden="1" x14ac:dyDescent="0.25">
      <c r="A80" s="770"/>
      <c r="B80" s="773"/>
      <c r="C80" s="765"/>
      <c r="D80" s="768"/>
      <c r="E80" s="776"/>
      <c r="F80" s="784"/>
      <c r="G80" s="773"/>
      <c r="H80" s="158" t="s">
        <v>235</v>
      </c>
      <c r="I80" s="156" t="str">
        <f>+IF('5 Valoración Control'!I80="","",'5 Valoración Control'!I80)</f>
        <v/>
      </c>
      <c r="J80" s="765"/>
      <c r="K80" s="768"/>
      <c r="L80" s="779"/>
      <c r="M80" s="203"/>
      <c r="N80" s="204"/>
      <c r="O80" s="67"/>
      <c r="P80" s="67"/>
      <c r="Q80" s="205"/>
      <c r="R80" s="206"/>
      <c r="S80" s="208"/>
      <c r="T80" s="205"/>
      <c r="U80" s="67"/>
      <c r="V80" s="207"/>
      <c r="W80" s="207"/>
      <c r="X80" s="209"/>
      <c r="Y80" s="204"/>
      <c r="Z80" s="67"/>
      <c r="AA80" s="124"/>
      <c r="AB80" s="210"/>
    </row>
    <row r="81" spans="1:28" hidden="1" x14ac:dyDescent="0.25">
      <c r="A81" s="770"/>
      <c r="B81" s="773"/>
      <c r="C81" s="765"/>
      <c r="D81" s="768"/>
      <c r="E81" s="776"/>
      <c r="F81" s="784" t="s">
        <v>238</v>
      </c>
      <c r="G81" s="773" t="str">
        <f>+IF('5 Valoración Control'!G81="","",'5 Valoración Control'!G81)</f>
        <v/>
      </c>
      <c r="H81" s="158" t="s">
        <v>233</v>
      </c>
      <c r="I81" s="156" t="str">
        <f>+IF('5 Valoración Control'!I81="","",'5 Valoración Control'!I81)</f>
        <v/>
      </c>
      <c r="J81" s="765"/>
      <c r="K81" s="768"/>
      <c r="L81" s="779"/>
      <c r="M81" s="203"/>
      <c r="N81" s="204"/>
      <c r="O81" s="67"/>
      <c r="P81" s="67"/>
      <c r="Q81" s="205"/>
      <c r="R81" s="206"/>
      <c r="S81" s="208"/>
      <c r="T81" s="205"/>
      <c r="U81" s="67"/>
      <c r="V81" s="207"/>
      <c r="W81" s="207"/>
      <c r="X81" s="209"/>
      <c r="Y81" s="204"/>
      <c r="Z81" s="67"/>
      <c r="AA81" s="124"/>
      <c r="AB81" s="210"/>
    </row>
    <row r="82" spans="1:28" hidden="1" x14ac:dyDescent="0.25">
      <c r="A82" s="770"/>
      <c r="B82" s="773"/>
      <c r="C82" s="765"/>
      <c r="D82" s="768"/>
      <c r="E82" s="776"/>
      <c r="F82" s="784"/>
      <c r="G82" s="773"/>
      <c r="H82" s="158" t="s">
        <v>234</v>
      </c>
      <c r="I82" s="156" t="str">
        <f>+IF('5 Valoración Control'!I82="","",'5 Valoración Control'!I82)</f>
        <v/>
      </c>
      <c r="J82" s="765"/>
      <c r="K82" s="768"/>
      <c r="L82" s="779"/>
      <c r="M82" s="203"/>
      <c r="N82" s="204"/>
      <c r="O82" s="67"/>
      <c r="P82" s="67"/>
      <c r="Q82" s="205"/>
      <c r="R82" s="206"/>
      <c r="S82" s="208"/>
      <c r="T82" s="205"/>
      <c r="U82" s="67"/>
      <c r="V82" s="207"/>
      <c r="W82" s="207"/>
      <c r="X82" s="209"/>
      <c r="Y82" s="204"/>
      <c r="Z82" s="67"/>
      <c r="AA82" s="124"/>
      <c r="AB82" s="210"/>
    </row>
    <row r="83" spans="1:28" hidden="1" x14ac:dyDescent="0.25">
      <c r="A83" s="770"/>
      <c r="B83" s="773"/>
      <c r="C83" s="765"/>
      <c r="D83" s="768"/>
      <c r="E83" s="776"/>
      <c r="F83" s="784"/>
      <c r="G83" s="773"/>
      <c r="H83" s="158" t="s">
        <v>235</v>
      </c>
      <c r="I83" s="156" t="str">
        <f>+IF('5 Valoración Control'!I83="","",'5 Valoración Control'!I83)</f>
        <v/>
      </c>
      <c r="J83" s="765"/>
      <c r="K83" s="768"/>
      <c r="L83" s="779"/>
      <c r="M83" s="203"/>
      <c r="N83" s="204"/>
      <c r="O83" s="67"/>
      <c r="P83" s="67"/>
      <c r="Q83" s="205"/>
      <c r="R83" s="206"/>
      <c r="S83" s="208"/>
      <c r="T83" s="205"/>
      <c r="U83" s="67"/>
      <c r="V83" s="207"/>
      <c r="W83" s="207"/>
      <c r="X83" s="209"/>
      <c r="Y83" s="204"/>
      <c r="Z83" s="67"/>
      <c r="AA83" s="124"/>
      <c r="AB83" s="210"/>
    </row>
    <row r="84" spans="1:28" hidden="1" x14ac:dyDescent="0.25">
      <c r="A84" s="770"/>
      <c r="B84" s="773"/>
      <c r="C84" s="765"/>
      <c r="D84" s="768"/>
      <c r="E84" s="776"/>
      <c r="F84" s="784" t="s">
        <v>239</v>
      </c>
      <c r="G84" s="773" t="str">
        <f>+IF('5 Valoración Control'!G84="","",'5 Valoración Control'!G84)</f>
        <v/>
      </c>
      <c r="H84" s="158" t="s">
        <v>233</v>
      </c>
      <c r="I84" s="156" t="str">
        <f>+IF('5 Valoración Control'!I84="","",'5 Valoración Control'!I84)</f>
        <v/>
      </c>
      <c r="J84" s="765"/>
      <c r="K84" s="768"/>
      <c r="L84" s="779"/>
      <c r="M84" s="203"/>
      <c r="N84" s="204"/>
      <c r="O84" s="67"/>
      <c r="P84" s="67"/>
      <c r="Q84" s="205"/>
      <c r="R84" s="206"/>
      <c r="S84" s="208"/>
      <c r="T84" s="205"/>
      <c r="U84" s="67"/>
      <c r="V84" s="207"/>
      <c r="W84" s="207"/>
      <c r="X84" s="209"/>
      <c r="Y84" s="204"/>
      <c r="Z84" s="67"/>
      <c r="AA84" s="124"/>
      <c r="AB84" s="210"/>
    </row>
    <row r="85" spans="1:28" hidden="1" x14ac:dyDescent="0.25">
      <c r="A85" s="770"/>
      <c r="B85" s="773"/>
      <c r="C85" s="765"/>
      <c r="D85" s="768"/>
      <c r="E85" s="776"/>
      <c r="F85" s="784"/>
      <c r="G85" s="773"/>
      <c r="H85" s="158" t="s">
        <v>234</v>
      </c>
      <c r="I85" s="156" t="str">
        <f>+IF('5 Valoración Control'!I85="","",'5 Valoración Control'!I85)</f>
        <v/>
      </c>
      <c r="J85" s="765"/>
      <c r="K85" s="768"/>
      <c r="L85" s="779"/>
      <c r="M85" s="203"/>
      <c r="N85" s="204"/>
      <c r="O85" s="67"/>
      <c r="P85" s="67"/>
      <c r="Q85" s="205"/>
      <c r="R85" s="206"/>
      <c r="S85" s="208"/>
      <c r="T85" s="205"/>
      <c r="U85" s="67"/>
      <c r="V85" s="207"/>
      <c r="W85" s="207"/>
      <c r="X85" s="209"/>
      <c r="Y85" s="204"/>
      <c r="Z85" s="67"/>
      <c r="AA85" s="124"/>
      <c r="AB85" s="210"/>
    </row>
    <row r="86" spans="1:28" ht="12.75" hidden="1" thickBot="1" x14ac:dyDescent="0.3">
      <c r="A86" s="771"/>
      <c r="B86" s="774"/>
      <c r="C86" s="766"/>
      <c r="D86" s="769"/>
      <c r="E86" s="777"/>
      <c r="F86" s="785"/>
      <c r="G86" s="774"/>
      <c r="H86" s="159" t="s">
        <v>235</v>
      </c>
      <c r="I86" s="157" t="str">
        <f>+IF('5 Valoración Control'!I86="","",'5 Valoración Control'!I86)</f>
        <v/>
      </c>
      <c r="J86" s="766"/>
      <c r="K86" s="769"/>
      <c r="L86" s="780"/>
      <c r="M86" s="217"/>
      <c r="N86" s="218"/>
      <c r="O86" s="81"/>
      <c r="P86" s="81"/>
      <c r="Q86" s="219"/>
      <c r="R86" s="220"/>
      <c r="S86" s="222"/>
      <c r="T86" s="219"/>
      <c r="U86" s="81"/>
      <c r="V86" s="221"/>
      <c r="W86" s="221"/>
      <c r="X86" s="223"/>
      <c r="Y86" s="218"/>
      <c r="Z86" s="81"/>
      <c r="AA86" s="126"/>
      <c r="AB86" s="224"/>
    </row>
    <row r="87" spans="1:28" hidden="1" x14ac:dyDescent="0.25">
      <c r="A87" s="763" t="str">
        <f>'1 Contexto e Identificación'!$A$16</f>
        <v>R6</v>
      </c>
      <c r="B87" s="772" t="str">
        <f>+'1 Contexto e Identificación'!$E$16</f>
        <v xml:space="preserve">  </v>
      </c>
      <c r="C87" s="764" t="str">
        <f>+'4 Mapa Calor Inherente'!$C$17</f>
        <v/>
      </c>
      <c r="D87" s="767" t="str">
        <f>+'4 Mapa Calor Inherente'!$D$17</f>
        <v/>
      </c>
      <c r="E87" s="775" t="str">
        <f>+'4 Mapa Calor Inherente'!$E$17</f>
        <v/>
      </c>
      <c r="F87" s="786" t="s">
        <v>232</v>
      </c>
      <c r="G87" s="772" t="str">
        <f>+IF('5 Valoración Control'!G87="","",'5 Valoración Control'!G87)</f>
        <v/>
      </c>
      <c r="H87" s="160" t="s">
        <v>233</v>
      </c>
      <c r="I87" s="148" t="str">
        <f>+IF('5 Valoración Control'!I87="","",'5 Valoración Control'!I87)</f>
        <v/>
      </c>
      <c r="J87" s="764" t="str">
        <f>+'6 Mapa Calor Residual'!$C$17</f>
        <v/>
      </c>
      <c r="K87" s="767" t="str">
        <f>+'6 Mapa Calor Residual'!$D$17</f>
        <v/>
      </c>
      <c r="L87" s="778"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70"/>
      <c r="B88" s="773"/>
      <c r="C88" s="765"/>
      <c r="D88" s="768"/>
      <c r="E88" s="776"/>
      <c r="F88" s="784"/>
      <c r="G88" s="773"/>
      <c r="H88" s="158" t="s">
        <v>234</v>
      </c>
      <c r="I88" s="156" t="str">
        <f>+IF('5 Valoración Control'!I88="","",'5 Valoración Control'!I88)</f>
        <v/>
      </c>
      <c r="J88" s="765"/>
      <c r="K88" s="768"/>
      <c r="L88" s="779"/>
      <c r="M88" s="203"/>
      <c r="N88" s="204"/>
      <c r="O88" s="67"/>
      <c r="P88" s="67"/>
      <c r="Q88" s="205"/>
      <c r="R88" s="206"/>
      <c r="S88" s="208"/>
      <c r="T88" s="205"/>
      <c r="U88" s="67"/>
      <c r="V88" s="207"/>
      <c r="W88" s="207"/>
      <c r="X88" s="209"/>
      <c r="Y88" s="204"/>
      <c r="Z88" s="67"/>
      <c r="AA88" s="124"/>
      <c r="AB88" s="210"/>
    </row>
    <row r="89" spans="1:28" hidden="1" x14ac:dyDescent="0.25">
      <c r="A89" s="770"/>
      <c r="B89" s="773"/>
      <c r="C89" s="765"/>
      <c r="D89" s="768"/>
      <c r="E89" s="776"/>
      <c r="F89" s="784"/>
      <c r="G89" s="773"/>
      <c r="H89" s="158" t="s">
        <v>235</v>
      </c>
      <c r="I89" s="156" t="str">
        <f>+IF('5 Valoración Control'!I89="","",'5 Valoración Control'!I89)</f>
        <v/>
      </c>
      <c r="J89" s="765"/>
      <c r="K89" s="768"/>
      <c r="L89" s="779"/>
      <c r="M89" s="203"/>
      <c r="N89" s="204"/>
      <c r="O89" s="67"/>
      <c r="P89" s="67"/>
      <c r="Q89" s="205"/>
      <c r="R89" s="206"/>
      <c r="S89" s="208"/>
      <c r="T89" s="205"/>
      <c r="U89" s="67"/>
      <c r="V89" s="207"/>
      <c r="W89" s="207"/>
      <c r="X89" s="209"/>
      <c r="Y89" s="204"/>
      <c r="Z89" s="67"/>
      <c r="AA89" s="124"/>
      <c r="AB89" s="210"/>
    </row>
    <row r="90" spans="1:28" hidden="1" x14ac:dyDescent="0.25">
      <c r="A90" s="770"/>
      <c r="B90" s="773"/>
      <c r="C90" s="765"/>
      <c r="D90" s="768"/>
      <c r="E90" s="776"/>
      <c r="F90" s="784" t="s">
        <v>236</v>
      </c>
      <c r="G90" s="773" t="str">
        <f>+IF('5 Valoración Control'!G90="","",'5 Valoración Control'!G90)</f>
        <v/>
      </c>
      <c r="H90" s="158" t="s">
        <v>233</v>
      </c>
      <c r="I90" s="156" t="str">
        <f>+IF('5 Valoración Control'!I90="","",'5 Valoración Control'!I90)</f>
        <v/>
      </c>
      <c r="J90" s="765"/>
      <c r="K90" s="768"/>
      <c r="L90" s="779"/>
      <c r="M90" s="203"/>
      <c r="N90" s="204"/>
      <c r="O90" s="67"/>
      <c r="P90" s="67"/>
      <c r="Q90" s="205"/>
      <c r="R90" s="206"/>
      <c r="S90" s="208"/>
      <c r="T90" s="205"/>
      <c r="U90" s="67"/>
      <c r="V90" s="207"/>
      <c r="W90" s="207"/>
      <c r="X90" s="209"/>
      <c r="Y90" s="204"/>
      <c r="Z90" s="67"/>
      <c r="AA90" s="124"/>
      <c r="AB90" s="210"/>
    </row>
    <row r="91" spans="1:28" hidden="1" x14ac:dyDescent="0.25">
      <c r="A91" s="770"/>
      <c r="B91" s="773"/>
      <c r="C91" s="765"/>
      <c r="D91" s="768"/>
      <c r="E91" s="776"/>
      <c r="F91" s="784"/>
      <c r="G91" s="773"/>
      <c r="H91" s="158" t="s">
        <v>234</v>
      </c>
      <c r="I91" s="156" t="str">
        <f>+IF('5 Valoración Control'!I91="","",'5 Valoración Control'!I91)</f>
        <v/>
      </c>
      <c r="J91" s="765"/>
      <c r="K91" s="768"/>
      <c r="L91" s="779"/>
      <c r="M91" s="203"/>
      <c r="N91" s="204"/>
      <c r="O91" s="67"/>
      <c r="P91" s="67"/>
      <c r="Q91" s="205"/>
      <c r="R91" s="206"/>
      <c r="S91" s="208"/>
      <c r="T91" s="205"/>
      <c r="U91" s="67"/>
      <c r="V91" s="207"/>
      <c r="W91" s="207"/>
      <c r="X91" s="209"/>
      <c r="Y91" s="204"/>
      <c r="Z91" s="67"/>
      <c r="AA91" s="124"/>
      <c r="AB91" s="210"/>
    </row>
    <row r="92" spans="1:28" hidden="1" x14ac:dyDescent="0.25">
      <c r="A92" s="770"/>
      <c r="B92" s="773"/>
      <c r="C92" s="765"/>
      <c r="D92" s="768"/>
      <c r="E92" s="776"/>
      <c r="F92" s="784"/>
      <c r="G92" s="773"/>
      <c r="H92" s="158" t="s">
        <v>235</v>
      </c>
      <c r="I92" s="156" t="str">
        <f>+IF('5 Valoración Control'!I92="","",'5 Valoración Control'!I92)</f>
        <v/>
      </c>
      <c r="J92" s="765"/>
      <c r="K92" s="768"/>
      <c r="L92" s="779"/>
      <c r="M92" s="203"/>
      <c r="N92" s="204"/>
      <c r="O92" s="67"/>
      <c r="P92" s="67"/>
      <c r="Q92" s="205"/>
      <c r="R92" s="206"/>
      <c r="S92" s="208"/>
      <c r="T92" s="205"/>
      <c r="U92" s="67"/>
      <c r="V92" s="207"/>
      <c r="W92" s="207"/>
      <c r="X92" s="209"/>
      <c r="Y92" s="204"/>
      <c r="Z92" s="67"/>
      <c r="AA92" s="124"/>
      <c r="AB92" s="210"/>
    </row>
    <row r="93" spans="1:28" hidden="1" x14ac:dyDescent="0.25">
      <c r="A93" s="770"/>
      <c r="B93" s="773"/>
      <c r="C93" s="765"/>
      <c r="D93" s="768"/>
      <c r="E93" s="776"/>
      <c r="F93" s="784" t="s">
        <v>237</v>
      </c>
      <c r="G93" s="773" t="str">
        <f>+IF('5 Valoración Control'!G93="","",'5 Valoración Control'!G93)</f>
        <v/>
      </c>
      <c r="H93" s="158" t="s">
        <v>233</v>
      </c>
      <c r="I93" s="156" t="str">
        <f>+IF('5 Valoración Control'!I93="","",'5 Valoración Control'!I93)</f>
        <v/>
      </c>
      <c r="J93" s="765"/>
      <c r="K93" s="768"/>
      <c r="L93" s="779"/>
      <c r="M93" s="203"/>
      <c r="N93" s="204"/>
      <c r="O93" s="67"/>
      <c r="P93" s="67"/>
      <c r="Q93" s="205"/>
      <c r="R93" s="206"/>
      <c r="S93" s="208"/>
      <c r="T93" s="205"/>
      <c r="U93" s="67"/>
      <c r="V93" s="207"/>
      <c r="W93" s="207"/>
      <c r="X93" s="209"/>
      <c r="Y93" s="204"/>
      <c r="Z93" s="67"/>
      <c r="AA93" s="124"/>
      <c r="AB93" s="210"/>
    </row>
    <row r="94" spans="1:28" hidden="1" x14ac:dyDescent="0.25">
      <c r="A94" s="770"/>
      <c r="B94" s="773"/>
      <c r="C94" s="765"/>
      <c r="D94" s="768"/>
      <c r="E94" s="776"/>
      <c r="F94" s="784"/>
      <c r="G94" s="773"/>
      <c r="H94" s="158" t="s">
        <v>234</v>
      </c>
      <c r="I94" s="156" t="str">
        <f>+IF('5 Valoración Control'!I94="","",'5 Valoración Control'!I94)</f>
        <v/>
      </c>
      <c r="J94" s="765"/>
      <c r="K94" s="768"/>
      <c r="L94" s="779"/>
      <c r="M94" s="203"/>
      <c r="N94" s="204"/>
      <c r="O94" s="67"/>
      <c r="P94" s="67"/>
      <c r="Q94" s="205"/>
      <c r="R94" s="206"/>
      <c r="S94" s="208"/>
      <c r="T94" s="205"/>
      <c r="U94" s="67"/>
      <c r="V94" s="207"/>
      <c r="W94" s="207"/>
      <c r="X94" s="209"/>
      <c r="Y94" s="204"/>
      <c r="Z94" s="67"/>
      <c r="AA94" s="124"/>
      <c r="AB94" s="210"/>
    </row>
    <row r="95" spans="1:28" hidden="1" x14ac:dyDescent="0.25">
      <c r="A95" s="770"/>
      <c r="B95" s="773"/>
      <c r="C95" s="765"/>
      <c r="D95" s="768"/>
      <c r="E95" s="776"/>
      <c r="F95" s="784"/>
      <c r="G95" s="773"/>
      <c r="H95" s="158" t="s">
        <v>235</v>
      </c>
      <c r="I95" s="156" t="str">
        <f>+IF('5 Valoración Control'!I95="","",'5 Valoración Control'!I95)</f>
        <v/>
      </c>
      <c r="J95" s="765"/>
      <c r="K95" s="768"/>
      <c r="L95" s="779"/>
      <c r="M95" s="203"/>
      <c r="N95" s="204"/>
      <c r="O95" s="67"/>
      <c r="P95" s="67"/>
      <c r="Q95" s="205"/>
      <c r="R95" s="206"/>
      <c r="S95" s="208"/>
      <c r="T95" s="205"/>
      <c r="U95" s="67"/>
      <c r="V95" s="207"/>
      <c r="W95" s="207"/>
      <c r="X95" s="209"/>
      <c r="Y95" s="204"/>
      <c r="Z95" s="67"/>
      <c r="AA95" s="124"/>
      <c r="AB95" s="210"/>
    </row>
    <row r="96" spans="1:28" hidden="1" x14ac:dyDescent="0.25">
      <c r="A96" s="770"/>
      <c r="B96" s="773"/>
      <c r="C96" s="765"/>
      <c r="D96" s="768"/>
      <c r="E96" s="776"/>
      <c r="F96" s="784" t="s">
        <v>238</v>
      </c>
      <c r="G96" s="773" t="str">
        <f>+IF('5 Valoración Control'!G96="","",'5 Valoración Control'!G96)</f>
        <v/>
      </c>
      <c r="H96" s="158" t="s">
        <v>233</v>
      </c>
      <c r="I96" s="156" t="str">
        <f>+IF('5 Valoración Control'!I96="","",'5 Valoración Control'!I96)</f>
        <v/>
      </c>
      <c r="J96" s="765"/>
      <c r="K96" s="768"/>
      <c r="L96" s="779"/>
      <c r="M96" s="203"/>
      <c r="N96" s="204"/>
      <c r="O96" s="67"/>
      <c r="P96" s="67"/>
      <c r="Q96" s="205"/>
      <c r="R96" s="206"/>
      <c r="S96" s="208"/>
      <c r="T96" s="205"/>
      <c r="U96" s="67"/>
      <c r="V96" s="207"/>
      <c r="W96" s="207"/>
      <c r="X96" s="209"/>
      <c r="Y96" s="204"/>
      <c r="Z96" s="67"/>
      <c r="AA96" s="124"/>
      <c r="AB96" s="210"/>
    </row>
    <row r="97" spans="1:28" hidden="1" x14ac:dyDescent="0.25">
      <c r="A97" s="770"/>
      <c r="B97" s="773"/>
      <c r="C97" s="765"/>
      <c r="D97" s="768"/>
      <c r="E97" s="776"/>
      <c r="F97" s="784"/>
      <c r="G97" s="773"/>
      <c r="H97" s="158" t="s">
        <v>234</v>
      </c>
      <c r="I97" s="156" t="str">
        <f>+IF('5 Valoración Control'!I97="","",'5 Valoración Control'!I97)</f>
        <v/>
      </c>
      <c r="J97" s="765"/>
      <c r="K97" s="768"/>
      <c r="L97" s="779"/>
      <c r="M97" s="203"/>
      <c r="N97" s="204"/>
      <c r="O97" s="67"/>
      <c r="P97" s="67"/>
      <c r="Q97" s="205"/>
      <c r="R97" s="206"/>
      <c r="S97" s="208"/>
      <c r="T97" s="205"/>
      <c r="U97" s="67"/>
      <c r="V97" s="207"/>
      <c r="W97" s="207"/>
      <c r="X97" s="209"/>
      <c r="Y97" s="204"/>
      <c r="Z97" s="67"/>
      <c r="AA97" s="124"/>
      <c r="AB97" s="210"/>
    </row>
    <row r="98" spans="1:28" hidden="1" x14ac:dyDescent="0.25">
      <c r="A98" s="770"/>
      <c r="B98" s="773"/>
      <c r="C98" s="765"/>
      <c r="D98" s="768"/>
      <c r="E98" s="776"/>
      <c r="F98" s="784"/>
      <c r="G98" s="773"/>
      <c r="H98" s="158" t="s">
        <v>235</v>
      </c>
      <c r="I98" s="156" t="str">
        <f>+IF('5 Valoración Control'!I98="","",'5 Valoración Control'!I98)</f>
        <v/>
      </c>
      <c r="J98" s="765"/>
      <c r="K98" s="768"/>
      <c r="L98" s="779"/>
      <c r="M98" s="203"/>
      <c r="N98" s="204"/>
      <c r="O98" s="67"/>
      <c r="P98" s="67"/>
      <c r="Q98" s="205"/>
      <c r="R98" s="206"/>
      <c r="S98" s="208"/>
      <c r="T98" s="205"/>
      <c r="U98" s="67"/>
      <c r="V98" s="207"/>
      <c r="W98" s="207"/>
      <c r="X98" s="209"/>
      <c r="Y98" s="204"/>
      <c r="Z98" s="67"/>
      <c r="AA98" s="124"/>
      <c r="AB98" s="210"/>
    </row>
    <row r="99" spans="1:28" hidden="1" x14ac:dyDescent="0.25">
      <c r="A99" s="770"/>
      <c r="B99" s="773"/>
      <c r="C99" s="765"/>
      <c r="D99" s="768"/>
      <c r="E99" s="776"/>
      <c r="F99" s="784" t="s">
        <v>239</v>
      </c>
      <c r="G99" s="773" t="str">
        <f>+IF('5 Valoración Control'!G99="","",'5 Valoración Control'!G99)</f>
        <v/>
      </c>
      <c r="H99" s="158" t="s">
        <v>233</v>
      </c>
      <c r="I99" s="156" t="str">
        <f>+IF('5 Valoración Control'!I99="","",'5 Valoración Control'!I99)</f>
        <v/>
      </c>
      <c r="J99" s="765"/>
      <c r="K99" s="768"/>
      <c r="L99" s="779"/>
      <c r="M99" s="203"/>
      <c r="N99" s="204"/>
      <c r="O99" s="67"/>
      <c r="P99" s="67"/>
      <c r="Q99" s="205"/>
      <c r="R99" s="206"/>
      <c r="S99" s="208"/>
      <c r="T99" s="205"/>
      <c r="U99" s="67"/>
      <c r="V99" s="207"/>
      <c r="W99" s="207"/>
      <c r="X99" s="209"/>
      <c r="Y99" s="204"/>
      <c r="Z99" s="67"/>
      <c r="AA99" s="124"/>
      <c r="AB99" s="210"/>
    </row>
    <row r="100" spans="1:28" hidden="1" x14ac:dyDescent="0.25">
      <c r="A100" s="770"/>
      <c r="B100" s="773"/>
      <c r="C100" s="765"/>
      <c r="D100" s="768"/>
      <c r="E100" s="776"/>
      <c r="F100" s="784"/>
      <c r="G100" s="773"/>
      <c r="H100" s="158" t="s">
        <v>234</v>
      </c>
      <c r="I100" s="156" t="str">
        <f>+IF('5 Valoración Control'!I100="","",'5 Valoración Control'!I100)</f>
        <v/>
      </c>
      <c r="J100" s="765"/>
      <c r="K100" s="768"/>
      <c r="L100" s="779"/>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71"/>
      <c r="B101" s="774"/>
      <c r="C101" s="766"/>
      <c r="D101" s="769"/>
      <c r="E101" s="777"/>
      <c r="F101" s="785"/>
      <c r="G101" s="774"/>
      <c r="H101" s="159" t="s">
        <v>235</v>
      </c>
      <c r="I101" s="157" t="str">
        <f>+IF('5 Valoración Control'!I101="","",'5 Valoración Control'!I101)</f>
        <v/>
      </c>
      <c r="J101" s="766"/>
      <c r="K101" s="769"/>
      <c r="L101" s="780"/>
      <c r="M101" s="217"/>
      <c r="N101" s="218"/>
      <c r="O101" s="81"/>
      <c r="P101" s="81"/>
      <c r="Q101" s="219"/>
      <c r="R101" s="220"/>
      <c r="S101" s="222"/>
      <c r="T101" s="219"/>
      <c r="U101" s="81"/>
      <c r="V101" s="221"/>
      <c r="W101" s="221"/>
      <c r="X101" s="223"/>
      <c r="Y101" s="218"/>
      <c r="Z101" s="81"/>
      <c r="AA101" s="126"/>
      <c r="AB101" s="224"/>
    </row>
    <row r="102" spans="1:28" hidden="1" x14ac:dyDescent="0.25">
      <c r="A102" s="763" t="str">
        <f>'1 Contexto e Identificación'!$A$17</f>
        <v>R7</v>
      </c>
      <c r="B102" s="772" t="str">
        <f>+'1 Contexto e Identificación'!$E$17</f>
        <v xml:space="preserve">  </v>
      </c>
      <c r="C102" s="764" t="str">
        <f>+'4 Mapa Calor Inherente'!$C$18</f>
        <v/>
      </c>
      <c r="D102" s="767" t="str">
        <f>+'4 Mapa Calor Inherente'!$D$18</f>
        <v/>
      </c>
      <c r="E102" s="775" t="str">
        <f>+'4 Mapa Calor Inherente'!$E$18</f>
        <v/>
      </c>
      <c r="F102" s="786" t="s">
        <v>232</v>
      </c>
      <c r="G102" s="772" t="str">
        <f>+IF('5 Valoración Control'!G102="","",'5 Valoración Control'!G102)</f>
        <v/>
      </c>
      <c r="H102" s="160" t="s">
        <v>233</v>
      </c>
      <c r="I102" s="148" t="str">
        <f>+IF('5 Valoración Control'!I102="","",'5 Valoración Control'!I102)</f>
        <v/>
      </c>
      <c r="J102" s="764" t="str">
        <f>+'6 Mapa Calor Residual'!$C$18</f>
        <v/>
      </c>
      <c r="K102" s="767" t="str">
        <f>+'6 Mapa Calor Residual'!$D$18</f>
        <v/>
      </c>
      <c r="L102" s="778"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70"/>
      <c r="B103" s="773"/>
      <c r="C103" s="765"/>
      <c r="D103" s="768"/>
      <c r="E103" s="776"/>
      <c r="F103" s="784"/>
      <c r="G103" s="773"/>
      <c r="H103" s="158" t="s">
        <v>234</v>
      </c>
      <c r="I103" s="156" t="str">
        <f>+IF('5 Valoración Control'!I103="","",'5 Valoración Control'!I103)</f>
        <v/>
      </c>
      <c r="J103" s="765"/>
      <c r="K103" s="768"/>
      <c r="L103" s="779"/>
      <c r="M103" s="203"/>
      <c r="N103" s="204"/>
      <c r="O103" s="67"/>
      <c r="P103" s="67"/>
      <c r="Q103" s="205"/>
      <c r="R103" s="206"/>
      <c r="S103" s="208"/>
      <c r="T103" s="205"/>
      <c r="U103" s="67"/>
      <c r="V103" s="207"/>
      <c r="W103" s="207"/>
      <c r="X103" s="209"/>
      <c r="Y103" s="204"/>
      <c r="Z103" s="67"/>
      <c r="AA103" s="124"/>
      <c r="AB103" s="210"/>
    </row>
    <row r="104" spans="1:28" hidden="1" x14ac:dyDescent="0.25">
      <c r="A104" s="770"/>
      <c r="B104" s="773"/>
      <c r="C104" s="765"/>
      <c r="D104" s="768"/>
      <c r="E104" s="776"/>
      <c r="F104" s="784"/>
      <c r="G104" s="773"/>
      <c r="H104" s="158" t="s">
        <v>235</v>
      </c>
      <c r="I104" s="156" t="str">
        <f>+IF('5 Valoración Control'!I104="","",'5 Valoración Control'!I104)</f>
        <v/>
      </c>
      <c r="J104" s="765"/>
      <c r="K104" s="768"/>
      <c r="L104" s="779"/>
      <c r="M104" s="203"/>
      <c r="N104" s="204"/>
      <c r="O104" s="67"/>
      <c r="P104" s="67"/>
      <c r="Q104" s="205"/>
      <c r="R104" s="206"/>
      <c r="S104" s="208"/>
      <c r="T104" s="205"/>
      <c r="U104" s="67"/>
      <c r="V104" s="207"/>
      <c r="W104" s="207"/>
      <c r="X104" s="209"/>
      <c r="Y104" s="204"/>
      <c r="Z104" s="67"/>
      <c r="AA104" s="124"/>
      <c r="AB104" s="210"/>
    </row>
    <row r="105" spans="1:28" hidden="1" x14ac:dyDescent="0.25">
      <c r="A105" s="770"/>
      <c r="B105" s="773"/>
      <c r="C105" s="765"/>
      <c r="D105" s="768"/>
      <c r="E105" s="776"/>
      <c r="F105" s="784" t="s">
        <v>236</v>
      </c>
      <c r="G105" s="773" t="str">
        <f>+IF('5 Valoración Control'!G105="","",'5 Valoración Control'!G105)</f>
        <v/>
      </c>
      <c r="H105" s="158" t="s">
        <v>233</v>
      </c>
      <c r="I105" s="156" t="str">
        <f>+IF('5 Valoración Control'!I105="","",'5 Valoración Control'!I105)</f>
        <v/>
      </c>
      <c r="J105" s="765"/>
      <c r="K105" s="768"/>
      <c r="L105" s="779"/>
      <c r="M105" s="203"/>
      <c r="N105" s="204"/>
      <c r="O105" s="67"/>
      <c r="P105" s="67"/>
      <c r="Q105" s="205"/>
      <c r="R105" s="206"/>
      <c r="S105" s="208"/>
      <c r="T105" s="205"/>
      <c r="U105" s="67"/>
      <c r="V105" s="207"/>
      <c r="W105" s="207"/>
      <c r="X105" s="209"/>
      <c r="Y105" s="204"/>
      <c r="Z105" s="67"/>
      <c r="AA105" s="124"/>
      <c r="AB105" s="210"/>
    </row>
    <row r="106" spans="1:28" hidden="1" x14ac:dyDescent="0.25">
      <c r="A106" s="770"/>
      <c r="B106" s="773"/>
      <c r="C106" s="765"/>
      <c r="D106" s="768"/>
      <c r="E106" s="776"/>
      <c r="F106" s="784"/>
      <c r="G106" s="773"/>
      <c r="H106" s="158" t="s">
        <v>234</v>
      </c>
      <c r="I106" s="156" t="str">
        <f>+IF('5 Valoración Control'!I106="","",'5 Valoración Control'!I106)</f>
        <v/>
      </c>
      <c r="J106" s="765"/>
      <c r="K106" s="768"/>
      <c r="L106" s="779"/>
      <c r="M106" s="203"/>
      <c r="N106" s="204"/>
      <c r="O106" s="67"/>
      <c r="P106" s="67"/>
      <c r="Q106" s="205"/>
      <c r="R106" s="206"/>
      <c r="S106" s="208"/>
      <c r="T106" s="205"/>
      <c r="U106" s="67"/>
      <c r="V106" s="207"/>
      <c r="W106" s="207"/>
      <c r="X106" s="209"/>
      <c r="Y106" s="204"/>
      <c r="Z106" s="67"/>
      <c r="AA106" s="124"/>
      <c r="AB106" s="210"/>
    </row>
    <row r="107" spans="1:28" hidden="1" x14ac:dyDescent="0.25">
      <c r="A107" s="770"/>
      <c r="B107" s="773"/>
      <c r="C107" s="765"/>
      <c r="D107" s="768"/>
      <c r="E107" s="776"/>
      <c r="F107" s="784"/>
      <c r="G107" s="773"/>
      <c r="H107" s="158" t="s">
        <v>235</v>
      </c>
      <c r="I107" s="156" t="str">
        <f>+IF('5 Valoración Control'!I107="","",'5 Valoración Control'!I107)</f>
        <v/>
      </c>
      <c r="J107" s="765"/>
      <c r="K107" s="768"/>
      <c r="L107" s="779"/>
      <c r="M107" s="203"/>
      <c r="N107" s="204"/>
      <c r="O107" s="67"/>
      <c r="P107" s="67"/>
      <c r="Q107" s="205"/>
      <c r="R107" s="206"/>
      <c r="S107" s="208"/>
      <c r="T107" s="205"/>
      <c r="U107" s="67"/>
      <c r="V107" s="207"/>
      <c r="W107" s="207"/>
      <c r="X107" s="209"/>
      <c r="Y107" s="204"/>
      <c r="Z107" s="67"/>
      <c r="AA107" s="124"/>
      <c r="AB107" s="210"/>
    </row>
    <row r="108" spans="1:28" hidden="1" x14ac:dyDescent="0.25">
      <c r="A108" s="770"/>
      <c r="B108" s="773"/>
      <c r="C108" s="765"/>
      <c r="D108" s="768"/>
      <c r="E108" s="776"/>
      <c r="F108" s="784" t="s">
        <v>237</v>
      </c>
      <c r="G108" s="773" t="str">
        <f>+IF('5 Valoración Control'!G108="","",'5 Valoración Control'!G108)</f>
        <v/>
      </c>
      <c r="H108" s="158" t="s">
        <v>233</v>
      </c>
      <c r="I108" s="156" t="str">
        <f>+IF('5 Valoración Control'!I108="","",'5 Valoración Control'!I108)</f>
        <v/>
      </c>
      <c r="J108" s="765"/>
      <c r="K108" s="768"/>
      <c r="L108" s="779"/>
      <c r="M108" s="203"/>
      <c r="N108" s="204"/>
      <c r="O108" s="67"/>
      <c r="P108" s="67"/>
      <c r="Q108" s="205"/>
      <c r="R108" s="206"/>
      <c r="S108" s="208"/>
      <c r="T108" s="205"/>
      <c r="U108" s="67"/>
      <c r="V108" s="207"/>
      <c r="W108" s="207"/>
      <c r="X108" s="209"/>
      <c r="Y108" s="204"/>
      <c r="Z108" s="67"/>
      <c r="AA108" s="124"/>
      <c r="AB108" s="210"/>
    </row>
    <row r="109" spans="1:28" hidden="1" x14ac:dyDescent="0.25">
      <c r="A109" s="770"/>
      <c r="B109" s="773"/>
      <c r="C109" s="765"/>
      <c r="D109" s="768"/>
      <c r="E109" s="776"/>
      <c r="F109" s="784"/>
      <c r="G109" s="773"/>
      <c r="H109" s="158" t="s">
        <v>234</v>
      </c>
      <c r="I109" s="156" t="str">
        <f>+IF('5 Valoración Control'!I109="","",'5 Valoración Control'!I109)</f>
        <v/>
      </c>
      <c r="J109" s="765"/>
      <c r="K109" s="768"/>
      <c r="L109" s="779"/>
      <c r="M109" s="203"/>
      <c r="N109" s="204"/>
      <c r="O109" s="67"/>
      <c r="P109" s="67"/>
      <c r="Q109" s="205"/>
      <c r="R109" s="206"/>
      <c r="S109" s="208"/>
      <c r="T109" s="205"/>
      <c r="U109" s="67"/>
      <c r="V109" s="207"/>
      <c r="W109" s="207"/>
      <c r="X109" s="209"/>
      <c r="Y109" s="204"/>
      <c r="Z109" s="67"/>
      <c r="AA109" s="124"/>
      <c r="AB109" s="210"/>
    </row>
    <row r="110" spans="1:28" hidden="1" x14ac:dyDescent="0.25">
      <c r="A110" s="770"/>
      <c r="B110" s="773"/>
      <c r="C110" s="765"/>
      <c r="D110" s="768"/>
      <c r="E110" s="776"/>
      <c r="F110" s="784"/>
      <c r="G110" s="773"/>
      <c r="H110" s="158" t="s">
        <v>235</v>
      </c>
      <c r="I110" s="156" t="str">
        <f>+IF('5 Valoración Control'!I110="","",'5 Valoración Control'!I110)</f>
        <v/>
      </c>
      <c r="J110" s="765"/>
      <c r="K110" s="768"/>
      <c r="L110" s="779"/>
      <c r="M110" s="203"/>
      <c r="N110" s="204"/>
      <c r="O110" s="67"/>
      <c r="P110" s="67"/>
      <c r="Q110" s="205"/>
      <c r="R110" s="206"/>
      <c r="S110" s="208"/>
      <c r="T110" s="205"/>
      <c r="U110" s="67"/>
      <c r="V110" s="207"/>
      <c r="W110" s="207"/>
      <c r="X110" s="209"/>
      <c r="Y110" s="204"/>
      <c r="Z110" s="67"/>
      <c r="AA110" s="124"/>
      <c r="AB110" s="210"/>
    </row>
    <row r="111" spans="1:28" hidden="1" x14ac:dyDescent="0.25">
      <c r="A111" s="770"/>
      <c r="B111" s="773"/>
      <c r="C111" s="765"/>
      <c r="D111" s="768"/>
      <c r="E111" s="776"/>
      <c r="F111" s="784" t="s">
        <v>238</v>
      </c>
      <c r="G111" s="773" t="str">
        <f>+IF('5 Valoración Control'!G111="","",'5 Valoración Control'!G111)</f>
        <v/>
      </c>
      <c r="H111" s="158" t="s">
        <v>233</v>
      </c>
      <c r="I111" s="156" t="str">
        <f>+IF('5 Valoración Control'!I111="","",'5 Valoración Control'!I111)</f>
        <v/>
      </c>
      <c r="J111" s="765"/>
      <c r="K111" s="768"/>
      <c r="L111" s="779"/>
      <c r="M111" s="203"/>
      <c r="N111" s="204"/>
      <c r="O111" s="67"/>
      <c r="P111" s="67"/>
      <c r="Q111" s="205"/>
      <c r="R111" s="206"/>
      <c r="S111" s="208"/>
      <c r="T111" s="205"/>
      <c r="U111" s="67"/>
      <c r="V111" s="207"/>
      <c r="W111" s="207"/>
      <c r="X111" s="209"/>
      <c r="Y111" s="204"/>
      <c r="Z111" s="67"/>
      <c r="AA111" s="124"/>
      <c r="AB111" s="210"/>
    </row>
    <row r="112" spans="1:28" hidden="1" x14ac:dyDescent="0.25">
      <c r="A112" s="770"/>
      <c r="B112" s="773"/>
      <c r="C112" s="765"/>
      <c r="D112" s="768"/>
      <c r="E112" s="776"/>
      <c r="F112" s="784"/>
      <c r="G112" s="773"/>
      <c r="H112" s="158" t="s">
        <v>234</v>
      </c>
      <c r="I112" s="156" t="str">
        <f>+IF('5 Valoración Control'!I112="","",'5 Valoración Control'!I112)</f>
        <v/>
      </c>
      <c r="J112" s="765"/>
      <c r="K112" s="768"/>
      <c r="L112" s="779"/>
      <c r="M112" s="203"/>
      <c r="N112" s="204"/>
      <c r="O112" s="67"/>
      <c r="P112" s="67"/>
      <c r="Q112" s="205"/>
      <c r="R112" s="206"/>
      <c r="S112" s="208"/>
      <c r="T112" s="205"/>
      <c r="U112" s="67"/>
      <c r="V112" s="207"/>
      <c r="W112" s="207"/>
      <c r="X112" s="209"/>
      <c r="Y112" s="204"/>
      <c r="Z112" s="67"/>
      <c r="AA112" s="124"/>
      <c r="AB112" s="210"/>
    </row>
    <row r="113" spans="1:28" hidden="1" x14ac:dyDescent="0.25">
      <c r="A113" s="770"/>
      <c r="B113" s="773"/>
      <c r="C113" s="765"/>
      <c r="D113" s="768"/>
      <c r="E113" s="776"/>
      <c r="F113" s="784"/>
      <c r="G113" s="773"/>
      <c r="H113" s="158" t="s">
        <v>235</v>
      </c>
      <c r="I113" s="156" t="str">
        <f>+IF('5 Valoración Control'!I113="","",'5 Valoración Control'!I113)</f>
        <v/>
      </c>
      <c r="J113" s="765"/>
      <c r="K113" s="768"/>
      <c r="L113" s="779"/>
      <c r="M113" s="203"/>
      <c r="N113" s="204"/>
      <c r="O113" s="67"/>
      <c r="P113" s="67"/>
      <c r="Q113" s="205"/>
      <c r="R113" s="206"/>
      <c r="S113" s="208"/>
      <c r="T113" s="205"/>
      <c r="U113" s="67"/>
      <c r="V113" s="207"/>
      <c r="W113" s="207"/>
      <c r="X113" s="209"/>
      <c r="Y113" s="204"/>
      <c r="Z113" s="67"/>
      <c r="AA113" s="124"/>
      <c r="AB113" s="210"/>
    </row>
    <row r="114" spans="1:28" hidden="1" x14ac:dyDescent="0.25">
      <c r="A114" s="770"/>
      <c r="B114" s="773"/>
      <c r="C114" s="765"/>
      <c r="D114" s="768"/>
      <c r="E114" s="776"/>
      <c r="F114" s="784" t="s">
        <v>239</v>
      </c>
      <c r="G114" s="773" t="str">
        <f>+IF('5 Valoración Control'!G114="","",'5 Valoración Control'!G114)</f>
        <v/>
      </c>
      <c r="H114" s="158" t="s">
        <v>233</v>
      </c>
      <c r="I114" s="156" t="str">
        <f>+IF('5 Valoración Control'!I114="","",'5 Valoración Control'!I114)</f>
        <v/>
      </c>
      <c r="J114" s="765"/>
      <c r="K114" s="768"/>
      <c r="L114" s="779"/>
      <c r="M114" s="203"/>
      <c r="N114" s="204"/>
      <c r="O114" s="67"/>
      <c r="P114" s="67"/>
      <c r="Q114" s="205"/>
      <c r="R114" s="206"/>
      <c r="S114" s="208"/>
      <c r="T114" s="205"/>
      <c r="U114" s="67"/>
      <c r="V114" s="207"/>
      <c r="W114" s="207"/>
      <c r="X114" s="209"/>
      <c r="Y114" s="204"/>
      <c r="Z114" s="67"/>
      <c r="AA114" s="124"/>
      <c r="AB114" s="210"/>
    </row>
    <row r="115" spans="1:28" hidden="1" x14ac:dyDescent="0.25">
      <c r="A115" s="770"/>
      <c r="B115" s="773"/>
      <c r="C115" s="765"/>
      <c r="D115" s="768"/>
      <c r="E115" s="776"/>
      <c r="F115" s="784"/>
      <c r="G115" s="773"/>
      <c r="H115" s="158" t="s">
        <v>234</v>
      </c>
      <c r="I115" s="156" t="str">
        <f>+IF('5 Valoración Control'!I115="","",'5 Valoración Control'!I115)</f>
        <v/>
      </c>
      <c r="J115" s="765"/>
      <c r="K115" s="768"/>
      <c r="L115" s="779"/>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71"/>
      <c r="B116" s="774"/>
      <c r="C116" s="766"/>
      <c r="D116" s="769"/>
      <c r="E116" s="777"/>
      <c r="F116" s="785"/>
      <c r="G116" s="774"/>
      <c r="H116" s="159" t="s">
        <v>235</v>
      </c>
      <c r="I116" s="157" t="str">
        <f>+IF('5 Valoración Control'!I116="","",'5 Valoración Control'!I116)</f>
        <v/>
      </c>
      <c r="J116" s="766"/>
      <c r="K116" s="769"/>
      <c r="L116" s="780"/>
      <c r="M116" s="217"/>
      <c r="N116" s="218"/>
      <c r="O116" s="81"/>
      <c r="P116" s="81"/>
      <c r="Q116" s="219"/>
      <c r="R116" s="220"/>
      <c r="S116" s="222"/>
      <c r="T116" s="219"/>
      <c r="U116" s="81"/>
      <c r="V116" s="221"/>
      <c r="W116" s="221"/>
      <c r="X116" s="223"/>
      <c r="Y116" s="218"/>
      <c r="Z116" s="81"/>
      <c r="AA116" s="126"/>
      <c r="AB116" s="224"/>
    </row>
    <row r="117" spans="1:28" hidden="1" x14ac:dyDescent="0.25">
      <c r="A117" s="763" t="str">
        <f>'1 Contexto e Identificación'!$A$18</f>
        <v>R8</v>
      </c>
      <c r="B117" s="772" t="str">
        <f>+'1 Contexto e Identificación'!$E$18</f>
        <v xml:space="preserve">  </v>
      </c>
      <c r="C117" s="764" t="str">
        <f>+'4 Mapa Calor Inherente'!$C$19</f>
        <v/>
      </c>
      <c r="D117" s="767" t="str">
        <f>+'4 Mapa Calor Inherente'!$D$19</f>
        <v/>
      </c>
      <c r="E117" s="775" t="str">
        <f>+'4 Mapa Calor Inherente'!$E$19</f>
        <v/>
      </c>
      <c r="F117" s="786" t="s">
        <v>232</v>
      </c>
      <c r="G117" s="772" t="str">
        <f>+IF('5 Valoración Control'!G117="","",'5 Valoración Control'!G117)</f>
        <v/>
      </c>
      <c r="H117" s="160" t="s">
        <v>233</v>
      </c>
      <c r="I117" s="148" t="str">
        <f>+IF('5 Valoración Control'!I117="","",'5 Valoración Control'!I117)</f>
        <v/>
      </c>
      <c r="J117" s="764" t="str">
        <f>+'6 Mapa Calor Residual'!$C$19</f>
        <v/>
      </c>
      <c r="K117" s="767" t="str">
        <f>+'6 Mapa Calor Residual'!$D$19</f>
        <v/>
      </c>
      <c r="L117" s="778"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70"/>
      <c r="B118" s="773"/>
      <c r="C118" s="765"/>
      <c r="D118" s="768"/>
      <c r="E118" s="776"/>
      <c r="F118" s="784"/>
      <c r="G118" s="773"/>
      <c r="H118" s="158" t="s">
        <v>234</v>
      </c>
      <c r="I118" s="156" t="str">
        <f>+IF('5 Valoración Control'!I118="","",'5 Valoración Control'!I118)</f>
        <v/>
      </c>
      <c r="J118" s="765"/>
      <c r="K118" s="768"/>
      <c r="L118" s="779"/>
      <c r="M118" s="203"/>
      <c r="N118" s="204"/>
      <c r="O118" s="67"/>
      <c r="P118" s="67"/>
      <c r="Q118" s="205"/>
      <c r="R118" s="206"/>
      <c r="S118" s="208"/>
      <c r="T118" s="205"/>
      <c r="U118" s="67"/>
      <c r="V118" s="207"/>
      <c r="W118" s="207"/>
      <c r="X118" s="209"/>
      <c r="Y118" s="204"/>
      <c r="Z118" s="67"/>
      <c r="AA118" s="124"/>
      <c r="AB118" s="210"/>
    </row>
    <row r="119" spans="1:28" hidden="1" x14ac:dyDescent="0.25">
      <c r="A119" s="770"/>
      <c r="B119" s="773"/>
      <c r="C119" s="765"/>
      <c r="D119" s="768"/>
      <c r="E119" s="776"/>
      <c r="F119" s="784"/>
      <c r="G119" s="773"/>
      <c r="H119" s="158" t="s">
        <v>235</v>
      </c>
      <c r="I119" s="156" t="str">
        <f>+IF('5 Valoración Control'!I119="","",'5 Valoración Control'!I119)</f>
        <v/>
      </c>
      <c r="J119" s="765"/>
      <c r="K119" s="768"/>
      <c r="L119" s="779"/>
      <c r="M119" s="203"/>
      <c r="N119" s="204"/>
      <c r="O119" s="67"/>
      <c r="P119" s="67"/>
      <c r="Q119" s="205"/>
      <c r="R119" s="206"/>
      <c r="S119" s="208"/>
      <c r="T119" s="205"/>
      <c r="U119" s="67"/>
      <c r="V119" s="207"/>
      <c r="W119" s="207"/>
      <c r="X119" s="209"/>
      <c r="Y119" s="204"/>
      <c r="Z119" s="67"/>
      <c r="AA119" s="124"/>
      <c r="AB119" s="210"/>
    </row>
    <row r="120" spans="1:28" hidden="1" x14ac:dyDescent="0.25">
      <c r="A120" s="770"/>
      <c r="B120" s="773"/>
      <c r="C120" s="765"/>
      <c r="D120" s="768"/>
      <c r="E120" s="776"/>
      <c r="F120" s="784" t="s">
        <v>236</v>
      </c>
      <c r="G120" s="773" t="str">
        <f>+IF('5 Valoración Control'!G120="","",'5 Valoración Control'!G120)</f>
        <v/>
      </c>
      <c r="H120" s="158" t="s">
        <v>233</v>
      </c>
      <c r="I120" s="156" t="str">
        <f>+IF('5 Valoración Control'!I120="","",'5 Valoración Control'!I120)</f>
        <v/>
      </c>
      <c r="J120" s="765"/>
      <c r="K120" s="768"/>
      <c r="L120" s="779"/>
      <c r="M120" s="203"/>
      <c r="N120" s="204"/>
      <c r="O120" s="67"/>
      <c r="P120" s="67"/>
      <c r="Q120" s="205"/>
      <c r="R120" s="206"/>
      <c r="S120" s="208"/>
      <c r="T120" s="205"/>
      <c r="U120" s="67"/>
      <c r="V120" s="207"/>
      <c r="W120" s="207"/>
      <c r="X120" s="209"/>
      <c r="Y120" s="204"/>
      <c r="Z120" s="67"/>
      <c r="AA120" s="124"/>
      <c r="AB120" s="210"/>
    </row>
    <row r="121" spans="1:28" hidden="1" x14ac:dyDescent="0.25">
      <c r="A121" s="770"/>
      <c r="B121" s="773"/>
      <c r="C121" s="765"/>
      <c r="D121" s="768"/>
      <c r="E121" s="776"/>
      <c r="F121" s="784"/>
      <c r="G121" s="773"/>
      <c r="H121" s="158" t="s">
        <v>234</v>
      </c>
      <c r="I121" s="156" t="str">
        <f>+IF('5 Valoración Control'!I121="","",'5 Valoración Control'!I121)</f>
        <v/>
      </c>
      <c r="J121" s="765"/>
      <c r="K121" s="768"/>
      <c r="L121" s="779"/>
      <c r="M121" s="203"/>
      <c r="N121" s="204"/>
      <c r="O121" s="67"/>
      <c r="P121" s="67"/>
      <c r="Q121" s="205"/>
      <c r="R121" s="206"/>
      <c r="S121" s="208"/>
      <c r="T121" s="205"/>
      <c r="U121" s="67"/>
      <c r="V121" s="207"/>
      <c r="W121" s="207"/>
      <c r="X121" s="209"/>
      <c r="Y121" s="204"/>
      <c r="Z121" s="67"/>
      <c r="AA121" s="124"/>
      <c r="AB121" s="210"/>
    </row>
    <row r="122" spans="1:28" hidden="1" x14ac:dyDescent="0.25">
      <c r="A122" s="770"/>
      <c r="B122" s="773"/>
      <c r="C122" s="765"/>
      <c r="D122" s="768"/>
      <c r="E122" s="776"/>
      <c r="F122" s="784"/>
      <c r="G122" s="773"/>
      <c r="H122" s="158" t="s">
        <v>235</v>
      </c>
      <c r="I122" s="156" t="str">
        <f>+IF('5 Valoración Control'!I122="","",'5 Valoración Control'!I122)</f>
        <v/>
      </c>
      <c r="J122" s="765"/>
      <c r="K122" s="768"/>
      <c r="L122" s="779"/>
      <c r="M122" s="203"/>
      <c r="N122" s="204"/>
      <c r="O122" s="67"/>
      <c r="P122" s="67"/>
      <c r="Q122" s="205"/>
      <c r="R122" s="206"/>
      <c r="S122" s="208"/>
      <c r="T122" s="205"/>
      <c r="U122" s="67"/>
      <c r="V122" s="207"/>
      <c r="W122" s="207"/>
      <c r="X122" s="209"/>
      <c r="Y122" s="204"/>
      <c r="Z122" s="67"/>
      <c r="AA122" s="124"/>
      <c r="AB122" s="210"/>
    </row>
    <row r="123" spans="1:28" hidden="1" x14ac:dyDescent="0.25">
      <c r="A123" s="770"/>
      <c r="B123" s="773"/>
      <c r="C123" s="765"/>
      <c r="D123" s="768"/>
      <c r="E123" s="776"/>
      <c r="F123" s="784" t="s">
        <v>237</v>
      </c>
      <c r="G123" s="773" t="str">
        <f>+IF('5 Valoración Control'!G123="","",'5 Valoración Control'!G123)</f>
        <v/>
      </c>
      <c r="H123" s="158" t="s">
        <v>233</v>
      </c>
      <c r="I123" s="156" t="str">
        <f>+IF('5 Valoración Control'!I123="","",'5 Valoración Control'!I123)</f>
        <v/>
      </c>
      <c r="J123" s="765"/>
      <c r="K123" s="768"/>
      <c r="L123" s="779"/>
      <c r="M123" s="203"/>
      <c r="N123" s="204"/>
      <c r="O123" s="67"/>
      <c r="P123" s="67"/>
      <c r="Q123" s="205"/>
      <c r="R123" s="206"/>
      <c r="S123" s="208"/>
      <c r="T123" s="205"/>
      <c r="U123" s="67"/>
      <c r="V123" s="207"/>
      <c r="W123" s="207"/>
      <c r="X123" s="209"/>
      <c r="Y123" s="204"/>
      <c r="Z123" s="67"/>
      <c r="AA123" s="124"/>
      <c r="AB123" s="210"/>
    </row>
    <row r="124" spans="1:28" hidden="1" x14ac:dyDescent="0.25">
      <c r="A124" s="770"/>
      <c r="B124" s="773"/>
      <c r="C124" s="765"/>
      <c r="D124" s="768"/>
      <c r="E124" s="776"/>
      <c r="F124" s="784"/>
      <c r="G124" s="773"/>
      <c r="H124" s="158" t="s">
        <v>234</v>
      </c>
      <c r="I124" s="156" t="str">
        <f>+IF('5 Valoración Control'!I124="","",'5 Valoración Control'!I124)</f>
        <v/>
      </c>
      <c r="J124" s="765"/>
      <c r="K124" s="768"/>
      <c r="L124" s="779"/>
      <c r="M124" s="203"/>
      <c r="N124" s="204"/>
      <c r="O124" s="67"/>
      <c r="P124" s="67"/>
      <c r="Q124" s="205"/>
      <c r="R124" s="206"/>
      <c r="S124" s="208"/>
      <c r="T124" s="205"/>
      <c r="U124" s="67"/>
      <c r="V124" s="207"/>
      <c r="W124" s="207"/>
      <c r="X124" s="209"/>
      <c r="Y124" s="204"/>
      <c r="Z124" s="67"/>
      <c r="AA124" s="124"/>
      <c r="AB124" s="210"/>
    </row>
    <row r="125" spans="1:28" hidden="1" x14ac:dyDescent="0.25">
      <c r="A125" s="770"/>
      <c r="B125" s="773"/>
      <c r="C125" s="765"/>
      <c r="D125" s="768"/>
      <c r="E125" s="776"/>
      <c r="F125" s="784"/>
      <c r="G125" s="773"/>
      <c r="H125" s="158" t="s">
        <v>235</v>
      </c>
      <c r="I125" s="156" t="str">
        <f>+IF('5 Valoración Control'!I125="","",'5 Valoración Control'!I125)</f>
        <v/>
      </c>
      <c r="J125" s="765"/>
      <c r="K125" s="768"/>
      <c r="L125" s="779"/>
      <c r="M125" s="203"/>
      <c r="N125" s="204"/>
      <c r="O125" s="67"/>
      <c r="P125" s="67"/>
      <c r="Q125" s="205"/>
      <c r="R125" s="206"/>
      <c r="S125" s="208"/>
      <c r="T125" s="205"/>
      <c r="U125" s="67"/>
      <c r="V125" s="207"/>
      <c r="W125" s="207"/>
      <c r="X125" s="209"/>
      <c r="Y125" s="204"/>
      <c r="Z125" s="67"/>
      <c r="AA125" s="124"/>
      <c r="AB125" s="210"/>
    </row>
    <row r="126" spans="1:28" hidden="1" x14ac:dyDescent="0.25">
      <c r="A126" s="770"/>
      <c r="B126" s="773"/>
      <c r="C126" s="765"/>
      <c r="D126" s="768"/>
      <c r="E126" s="776"/>
      <c r="F126" s="784" t="s">
        <v>238</v>
      </c>
      <c r="G126" s="773" t="str">
        <f>+IF('5 Valoración Control'!G126="","",'5 Valoración Control'!G126)</f>
        <v/>
      </c>
      <c r="H126" s="158" t="s">
        <v>233</v>
      </c>
      <c r="I126" s="156" t="str">
        <f>+IF('5 Valoración Control'!I126="","",'5 Valoración Control'!I126)</f>
        <v/>
      </c>
      <c r="J126" s="765"/>
      <c r="K126" s="768"/>
      <c r="L126" s="779"/>
      <c r="M126" s="203"/>
      <c r="N126" s="204"/>
      <c r="O126" s="67"/>
      <c r="P126" s="67"/>
      <c r="Q126" s="205"/>
      <c r="R126" s="206"/>
      <c r="S126" s="208"/>
      <c r="T126" s="205"/>
      <c r="U126" s="67"/>
      <c r="V126" s="207"/>
      <c r="W126" s="207"/>
      <c r="X126" s="209"/>
      <c r="Y126" s="204"/>
      <c r="Z126" s="67"/>
      <c r="AA126" s="124"/>
      <c r="AB126" s="210"/>
    </row>
    <row r="127" spans="1:28" hidden="1" x14ac:dyDescent="0.25">
      <c r="A127" s="770"/>
      <c r="B127" s="773"/>
      <c r="C127" s="765"/>
      <c r="D127" s="768"/>
      <c r="E127" s="776"/>
      <c r="F127" s="784"/>
      <c r="G127" s="773"/>
      <c r="H127" s="158" t="s">
        <v>234</v>
      </c>
      <c r="I127" s="156" t="str">
        <f>+IF('5 Valoración Control'!I127="","",'5 Valoración Control'!I127)</f>
        <v/>
      </c>
      <c r="J127" s="765"/>
      <c r="K127" s="768"/>
      <c r="L127" s="779"/>
      <c r="M127" s="203"/>
      <c r="N127" s="204"/>
      <c r="O127" s="67"/>
      <c r="P127" s="67"/>
      <c r="Q127" s="205"/>
      <c r="R127" s="206"/>
      <c r="S127" s="208"/>
      <c r="T127" s="205"/>
      <c r="U127" s="67"/>
      <c r="V127" s="207"/>
      <c r="W127" s="207"/>
      <c r="X127" s="209"/>
      <c r="Y127" s="204"/>
      <c r="Z127" s="67"/>
      <c r="AA127" s="124"/>
      <c r="AB127" s="210"/>
    </row>
    <row r="128" spans="1:28" hidden="1" x14ac:dyDescent="0.25">
      <c r="A128" s="770"/>
      <c r="B128" s="773"/>
      <c r="C128" s="765"/>
      <c r="D128" s="768"/>
      <c r="E128" s="776"/>
      <c r="F128" s="784"/>
      <c r="G128" s="773"/>
      <c r="H128" s="158" t="s">
        <v>235</v>
      </c>
      <c r="I128" s="156" t="str">
        <f>+IF('5 Valoración Control'!I128="","",'5 Valoración Control'!I128)</f>
        <v/>
      </c>
      <c r="J128" s="765"/>
      <c r="K128" s="768"/>
      <c r="L128" s="779"/>
      <c r="M128" s="203"/>
      <c r="N128" s="204"/>
      <c r="O128" s="67"/>
      <c r="P128" s="67"/>
      <c r="Q128" s="205"/>
      <c r="R128" s="206"/>
      <c r="S128" s="208"/>
      <c r="T128" s="205"/>
      <c r="U128" s="67"/>
      <c r="V128" s="207"/>
      <c r="W128" s="207"/>
      <c r="X128" s="209"/>
      <c r="Y128" s="204"/>
      <c r="Z128" s="67"/>
      <c r="AA128" s="124"/>
      <c r="AB128" s="210"/>
    </row>
    <row r="129" spans="1:28" hidden="1" x14ac:dyDescent="0.25">
      <c r="A129" s="770"/>
      <c r="B129" s="773"/>
      <c r="C129" s="765"/>
      <c r="D129" s="768"/>
      <c r="E129" s="776"/>
      <c r="F129" s="784" t="s">
        <v>239</v>
      </c>
      <c r="G129" s="773" t="str">
        <f>+IF('5 Valoración Control'!G129="","",'5 Valoración Control'!G129)</f>
        <v/>
      </c>
      <c r="H129" s="158" t="s">
        <v>233</v>
      </c>
      <c r="I129" s="156" t="str">
        <f>+IF('5 Valoración Control'!I129="","",'5 Valoración Control'!I129)</f>
        <v/>
      </c>
      <c r="J129" s="765"/>
      <c r="K129" s="768"/>
      <c r="L129" s="779"/>
      <c r="M129" s="203"/>
      <c r="N129" s="204"/>
      <c r="O129" s="67"/>
      <c r="P129" s="67"/>
      <c r="Q129" s="205"/>
      <c r="R129" s="206"/>
      <c r="S129" s="208"/>
      <c r="T129" s="205"/>
      <c r="U129" s="67"/>
      <c r="V129" s="207"/>
      <c r="W129" s="207"/>
      <c r="X129" s="209"/>
      <c r="Y129" s="204"/>
      <c r="Z129" s="67"/>
      <c r="AA129" s="124"/>
      <c r="AB129" s="210"/>
    </row>
    <row r="130" spans="1:28" hidden="1" x14ac:dyDescent="0.25">
      <c r="A130" s="770"/>
      <c r="B130" s="773"/>
      <c r="C130" s="765"/>
      <c r="D130" s="768"/>
      <c r="E130" s="776"/>
      <c r="F130" s="784"/>
      <c r="G130" s="773"/>
      <c r="H130" s="158" t="s">
        <v>234</v>
      </c>
      <c r="I130" s="156" t="str">
        <f>+IF('5 Valoración Control'!I130="","",'5 Valoración Control'!I130)</f>
        <v/>
      </c>
      <c r="J130" s="765"/>
      <c r="K130" s="768"/>
      <c r="L130" s="779"/>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71"/>
      <c r="B131" s="774"/>
      <c r="C131" s="766"/>
      <c r="D131" s="769"/>
      <c r="E131" s="777"/>
      <c r="F131" s="785"/>
      <c r="G131" s="774"/>
      <c r="H131" s="159" t="s">
        <v>235</v>
      </c>
      <c r="I131" s="157" t="str">
        <f>+IF('5 Valoración Control'!I131="","",'5 Valoración Control'!I131)</f>
        <v/>
      </c>
      <c r="J131" s="766"/>
      <c r="K131" s="769"/>
      <c r="L131" s="780"/>
      <c r="M131" s="217"/>
      <c r="N131" s="218"/>
      <c r="O131" s="81"/>
      <c r="P131" s="81"/>
      <c r="Q131" s="219"/>
      <c r="R131" s="220"/>
      <c r="S131" s="222"/>
      <c r="T131" s="219"/>
      <c r="U131" s="81"/>
      <c r="V131" s="221"/>
      <c r="W131" s="221"/>
      <c r="X131" s="223"/>
      <c r="Y131" s="218"/>
      <c r="Z131" s="81"/>
      <c r="AA131" s="126"/>
      <c r="AB131" s="224"/>
    </row>
    <row r="132" spans="1:28" hidden="1" x14ac:dyDescent="0.25">
      <c r="A132" s="763" t="str">
        <f>'1 Contexto e Identificación'!$A$19</f>
        <v>R9</v>
      </c>
      <c r="B132" s="772" t="str">
        <f>+'1 Contexto e Identificación'!$E$19</f>
        <v xml:space="preserve">  </v>
      </c>
      <c r="C132" s="764" t="str">
        <f>+'4 Mapa Calor Inherente'!$C$20</f>
        <v/>
      </c>
      <c r="D132" s="767" t="str">
        <f>+'4 Mapa Calor Inherente'!$D$20</f>
        <v/>
      </c>
      <c r="E132" s="775" t="str">
        <f>+'4 Mapa Calor Inherente'!$E$20</f>
        <v/>
      </c>
      <c r="F132" s="786" t="s">
        <v>232</v>
      </c>
      <c r="G132" s="772" t="str">
        <f>+IF('5 Valoración Control'!G132="","",'5 Valoración Control'!G132)</f>
        <v/>
      </c>
      <c r="H132" s="160" t="s">
        <v>233</v>
      </c>
      <c r="I132" s="148" t="str">
        <f>+IF('5 Valoración Control'!I132="","",'5 Valoración Control'!I132)</f>
        <v/>
      </c>
      <c r="J132" s="764" t="str">
        <f>+'6 Mapa Calor Residual'!$C$20</f>
        <v/>
      </c>
      <c r="K132" s="767" t="str">
        <f>+'6 Mapa Calor Residual'!$D$20</f>
        <v/>
      </c>
      <c r="L132" s="778"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70"/>
      <c r="B133" s="773"/>
      <c r="C133" s="765"/>
      <c r="D133" s="768"/>
      <c r="E133" s="776"/>
      <c r="F133" s="784"/>
      <c r="G133" s="773"/>
      <c r="H133" s="158" t="s">
        <v>234</v>
      </c>
      <c r="I133" s="156" t="str">
        <f>+IF('5 Valoración Control'!I133="","",'5 Valoración Control'!I133)</f>
        <v/>
      </c>
      <c r="J133" s="765"/>
      <c r="K133" s="768"/>
      <c r="L133" s="779"/>
      <c r="M133" s="203"/>
      <c r="N133" s="204"/>
      <c r="O133" s="67"/>
      <c r="P133" s="67"/>
      <c r="Q133" s="205"/>
      <c r="R133" s="206"/>
      <c r="S133" s="208"/>
      <c r="T133" s="205"/>
      <c r="U133" s="67"/>
      <c r="V133" s="207"/>
      <c r="W133" s="207"/>
      <c r="X133" s="209"/>
      <c r="Y133" s="204"/>
      <c r="Z133" s="67"/>
      <c r="AA133" s="124"/>
      <c r="AB133" s="210"/>
    </row>
    <row r="134" spans="1:28" hidden="1" x14ac:dyDescent="0.25">
      <c r="A134" s="770"/>
      <c r="B134" s="773"/>
      <c r="C134" s="765"/>
      <c r="D134" s="768"/>
      <c r="E134" s="776"/>
      <c r="F134" s="784"/>
      <c r="G134" s="773"/>
      <c r="H134" s="158" t="s">
        <v>235</v>
      </c>
      <c r="I134" s="156" t="str">
        <f>+IF('5 Valoración Control'!I134="","",'5 Valoración Control'!I134)</f>
        <v/>
      </c>
      <c r="J134" s="765"/>
      <c r="K134" s="768"/>
      <c r="L134" s="779"/>
      <c r="M134" s="203"/>
      <c r="N134" s="204"/>
      <c r="O134" s="67"/>
      <c r="P134" s="67"/>
      <c r="Q134" s="205"/>
      <c r="R134" s="206"/>
      <c r="S134" s="208"/>
      <c r="T134" s="205"/>
      <c r="U134" s="67"/>
      <c r="V134" s="207"/>
      <c r="W134" s="207"/>
      <c r="X134" s="209"/>
      <c r="Y134" s="204"/>
      <c r="Z134" s="67"/>
      <c r="AA134" s="124"/>
      <c r="AB134" s="210"/>
    </row>
    <row r="135" spans="1:28" hidden="1" x14ac:dyDescent="0.25">
      <c r="A135" s="770"/>
      <c r="B135" s="773"/>
      <c r="C135" s="765"/>
      <c r="D135" s="768"/>
      <c r="E135" s="776"/>
      <c r="F135" s="784" t="s">
        <v>236</v>
      </c>
      <c r="G135" s="773" t="str">
        <f>+IF('5 Valoración Control'!G135="","",'5 Valoración Control'!G135)</f>
        <v/>
      </c>
      <c r="H135" s="158" t="s">
        <v>233</v>
      </c>
      <c r="I135" s="156" t="str">
        <f>+IF('5 Valoración Control'!I135="","",'5 Valoración Control'!I135)</f>
        <v/>
      </c>
      <c r="J135" s="765"/>
      <c r="K135" s="768"/>
      <c r="L135" s="779"/>
      <c r="M135" s="203"/>
      <c r="N135" s="204"/>
      <c r="O135" s="67"/>
      <c r="P135" s="67"/>
      <c r="Q135" s="205"/>
      <c r="R135" s="206"/>
      <c r="S135" s="208"/>
      <c r="T135" s="205"/>
      <c r="U135" s="67"/>
      <c r="V135" s="207"/>
      <c r="W135" s="207"/>
      <c r="X135" s="209"/>
      <c r="Y135" s="204"/>
      <c r="Z135" s="67"/>
      <c r="AA135" s="124"/>
      <c r="AB135" s="210"/>
    </row>
    <row r="136" spans="1:28" hidden="1" x14ac:dyDescent="0.25">
      <c r="A136" s="770"/>
      <c r="B136" s="773"/>
      <c r="C136" s="765"/>
      <c r="D136" s="768"/>
      <c r="E136" s="776"/>
      <c r="F136" s="784"/>
      <c r="G136" s="773"/>
      <c r="H136" s="158" t="s">
        <v>234</v>
      </c>
      <c r="I136" s="156" t="str">
        <f>+IF('5 Valoración Control'!I136="","",'5 Valoración Control'!I136)</f>
        <v/>
      </c>
      <c r="J136" s="765"/>
      <c r="K136" s="768"/>
      <c r="L136" s="779"/>
      <c r="M136" s="203"/>
      <c r="N136" s="204"/>
      <c r="O136" s="67"/>
      <c r="P136" s="67"/>
      <c r="Q136" s="205"/>
      <c r="R136" s="206"/>
      <c r="S136" s="208"/>
      <c r="T136" s="205"/>
      <c r="U136" s="67"/>
      <c r="V136" s="207"/>
      <c r="W136" s="207"/>
      <c r="X136" s="209"/>
      <c r="Y136" s="204"/>
      <c r="Z136" s="67"/>
      <c r="AA136" s="124"/>
      <c r="AB136" s="210"/>
    </row>
    <row r="137" spans="1:28" hidden="1" x14ac:dyDescent="0.25">
      <c r="A137" s="770"/>
      <c r="B137" s="773"/>
      <c r="C137" s="765"/>
      <c r="D137" s="768"/>
      <c r="E137" s="776"/>
      <c r="F137" s="784"/>
      <c r="G137" s="773"/>
      <c r="H137" s="158" t="s">
        <v>235</v>
      </c>
      <c r="I137" s="156" t="str">
        <f>+IF('5 Valoración Control'!I137="","",'5 Valoración Control'!I137)</f>
        <v/>
      </c>
      <c r="J137" s="765"/>
      <c r="K137" s="768"/>
      <c r="L137" s="779"/>
      <c r="M137" s="203"/>
      <c r="N137" s="204"/>
      <c r="O137" s="67"/>
      <c r="P137" s="67"/>
      <c r="Q137" s="205"/>
      <c r="R137" s="206"/>
      <c r="S137" s="208"/>
      <c r="T137" s="205"/>
      <c r="U137" s="67"/>
      <c r="V137" s="207"/>
      <c r="W137" s="207"/>
      <c r="X137" s="209"/>
      <c r="Y137" s="204"/>
      <c r="Z137" s="67"/>
      <c r="AA137" s="124"/>
      <c r="AB137" s="210"/>
    </row>
    <row r="138" spans="1:28" hidden="1" x14ac:dyDescent="0.25">
      <c r="A138" s="770"/>
      <c r="B138" s="773"/>
      <c r="C138" s="765"/>
      <c r="D138" s="768"/>
      <c r="E138" s="776"/>
      <c r="F138" s="784" t="s">
        <v>237</v>
      </c>
      <c r="G138" s="773" t="str">
        <f>+IF('5 Valoración Control'!G138="","",'5 Valoración Control'!G138)</f>
        <v/>
      </c>
      <c r="H138" s="158" t="s">
        <v>233</v>
      </c>
      <c r="I138" s="156" t="str">
        <f>+IF('5 Valoración Control'!I138="","",'5 Valoración Control'!I138)</f>
        <v/>
      </c>
      <c r="J138" s="765"/>
      <c r="K138" s="768"/>
      <c r="L138" s="779"/>
      <c r="M138" s="203"/>
      <c r="N138" s="204"/>
      <c r="O138" s="67"/>
      <c r="P138" s="67"/>
      <c r="Q138" s="205"/>
      <c r="R138" s="206"/>
      <c r="S138" s="208"/>
      <c r="T138" s="205"/>
      <c r="U138" s="67"/>
      <c r="V138" s="207"/>
      <c r="W138" s="207"/>
      <c r="X138" s="209"/>
      <c r="Y138" s="204"/>
      <c r="Z138" s="67"/>
      <c r="AA138" s="124"/>
      <c r="AB138" s="210"/>
    </row>
    <row r="139" spans="1:28" hidden="1" x14ac:dyDescent="0.25">
      <c r="A139" s="770"/>
      <c r="B139" s="773"/>
      <c r="C139" s="765"/>
      <c r="D139" s="768"/>
      <c r="E139" s="776"/>
      <c r="F139" s="784"/>
      <c r="G139" s="773"/>
      <c r="H139" s="158" t="s">
        <v>234</v>
      </c>
      <c r="I139" s="156" t="str">
        <f>+IF('5 Valoración Control'!I139="","",'5 Valoración Control'!I139)</f>
        <v/>
      </c>
      <c r="J139" s="765"/>
      <c r="K139" s="768"/>
      <c r="L139" s="779"/>
      <c r="M139" s="203"/>
      <c r="N139" s="204"/>
      <c r="O139" s="67"/>
      <c r="P139" s="67"/>
      <c r="Q139" s="205"/>
      <c r="R139" s="206"/>
      <c r="S139" s="208"/>
      <c r="T139" s="205"/>
      <c r="U139" s="67"/>
      <c r="V139" s="207"/>
      <c r="W139" s="207"/>
      <c r="X139" s="209"/>
      <c r="Y139" s="204"/>
      <c r="Z139" s="67"/>
      <c r="AA139" s="124"/>
      <c r="AB139" s="210"/>
    </row>
    <row r="140" spans="1:28" hidden="1" x14ac:dyDescent="0.25">
      <c r="A140" s="770"/>
      <c r="B140" s="773"/>
      <c r="C140" s="765"/>
      <c r="D140" s="768"/>
      <c r="E140" s="776"/>
      <c r="F140" s="784"/>
      <c r="G140" s="773"/>
      <c r="H140" s="158" t="s">
        <v>235</v>
      </c>
      <c r="I140" s="156" t="str">
        <f>+IF('5 Valoración Control'!I140="","",'5 Valoración Control'!I140)</f>
        <v/>
      </c>
      <c r="J140" s="765"/>
      <c r="K140" s="768"/>
      <c r="L140" s="779"/>
      <c r="M140" s="203"/>
      <c r="N140" s="204"/>
      <c r="O140" s="67"/>
      <c r="P140" s="67"/>
      <c r="Q140" s="205"/>
      <c r="R140" s="206"/>
      <c r="S140" s="208"/>
      <c r="T140" s="205"/>
      <c r="U140" s="67"/>
      <c r="V140" s="207"/>
      <c r="W140" s="207"/>
      <c r="X140" s="209"/>
      <c r="Y140" s="204"/>
      <c r="Z140" s="67"/>
      <c r="AA140" s="124"/>
      <c r="AB140" s="210"/>
    </row>
    <row r="141" spans="1:28" hidden="1" x14ac:dyDescent="0.25">
      <c r="A141" s="770"/>
      <c r="B141" s="773"/>
      <c r="C141" s="765"/>
      <c r="D141" s="768"/>
      <c r="E141" s="776"/>
      <c r="F141" s="784" t="s">
        <v>238</v>
      </c>
      <c r="G141" s="773" t="str">
        <f>+IF('5 Valoración Control'!G141="","",'5 Valoración Control'!G141)</f>
        <v/>
      </c>
      <c r="H141" s="158" t="s">
        <v>233</v>
      </c>
      <c r="I141" s="156" t="str">
        <f>+IF('5 Valoración Control'!I141="","",'5 Valoración Control'!I141)</f>
        <v/>
      </c>
      <c r="J141" s="765"/>
      <c r="K141" s="768"/>
      <c r="L141" s="779"/>
      <c r="M141" s="203"/>
      <c r="N141" s="204"/>
      <c r="O141" s="67"/>
      <c r="P141" s="67"/>
      <c r="Q141" s="205"/>
      <c r="R141" s="206"/>
      <c r="S141" s="208"/>
      <c r="T141" s="205"/>
      <c r="U141" s="67"/>
      <c r="V141" s="207"/>
      <c r="W141" s="207"/>
      <c r="X141" s="209"/>
      <c r="Y141" s="204"/>
      <c r="Z141" s="67"/>
      <c r="AA141" s="124"/>
      <c r="AB141" s="210"/>
    </row>
    <row r="142" spans="1:28" hidden="1" x14ac:dyDescent="0.25">
      <c r="A142" s="770"/>
      <c r="B142" s="773"/>
      <c r="C142" s="765"/>
      <c r="D142" s="768"/>
      <c r="E142" s="776"/>
      <c r="F142" s="784"/>
      <c r="G142" s="773"/>
      <c r="H142" s="158" t="s">
        <v>234</v>
      </c>
      <c r="I142" s="156" t="str">
        <f>+IF('5 Valoración Control'!I142="","",'5 Valoración Control'!I142)</f>
        <v/>
      </c>
      <c r="J142" s="765"/>
      <c r="K142" s="768"/>
      <c r="L142" s="779"/>
      <c r="M142" s="203"/>
      <c r="N142" s="204"/>
      <c r="O142" s="67"/>
      <c r="P142" s="67"/>
      <c r="Q142" s="205"/>
      <c r="R142" s="206"/>
      <c r="S142" s="208"/>
      <c r="T142" s="205"/>
      <c r="U142" s="67"/>
      <c r="V142" s="207"/>
      <c r="W142" s="207"/>
      <c r="X142" s="209"/>
      <c r="Y142" s="204"/>
      <c r="Z142" s="67"/>
      <c r="AA142" s="124"/>
      <c r="AB142" s="210"/>
    </row>
    <row r="143" spans="1:28" hidden="1" x14ac:dyDescent="0.25">
      <c r="A143" s="770"/>
      <c r="B143" s="773"/>
      <c r="C143" s="765"/>
      <c r="D143" s="768"/>
      <c r="E143" s="776"/>
      <c r="F143" s="784"/>
      <c r="G143" s="773"/>
      <c r="H143" s="158" t="s">
        <v>235</v>
      </c>
      <c r="I143" s="156" t="str">
        <f>+IF('5 Valoración Control'!I143="","",'5 Valoración Control'!I143)</f>
        <v/>
      </c>
      <c r="J143" s="765"/>
      <c r="K143" s="768"/>
      <c r="L143" s="779"/>
      <c r="M143" s="203"/>
      <c r="N143" s="204"/>
      <c r="O143" s="67"/>
      <c r="P143" s="67"/>
      <c r="Q143" s="205"/>
      <c r="R143" s="206"/>
      <c r="S143" s="208"/>
      <c r="T143" s="205"/>
      <c r="U143" s="67"/>
      <c r="V143" s="207"/>
      <c r="W143" s="207"/>
      <c r="X143" s="209"/>
      <c r="Y143" s="204"/>
      <c r="Z143" s="67"/>
      <c r="AA143" s="124"/>
      <c r="AB143" s="210"/>
    </row>
    <row r="144" spans="1:28" hidden="1" x14ac:dyDescent="0.25">
      <c r="A144" s="770"/>
      <c r="B144" s="773"/>
      <c r="C144" s="765"/>
      <c r="D144" s="768"/>
      <c r="E144" s="776"/>
      <c r="F144" s="784" t="s">
        <v>239</v>
      </c>
      <c r="G144" s="773" t="str">
        <f>+IF('5 Valoración Control'!G144="","",'5 Valoración Control'!G144)</f>
        <v/>
      </c>
      <c r="H144" s="158" t="s">
        <v>233</v>
      </c>
      <c r="I144" s="156" t="str">
        <f>+IF('5 Valoración Control'!I144="","",'5 Valoración Control'!I144)</f>
        <v/>
      </c>
      <c r="J144" s="765"/>
      <c r="K144" s="768"/>
      <c r="L144" s="779"/>
      <c r="M144" s="203"/>
      <c r="N144" s="204"/>
      <c r="O144" s="67"/>
      <c r="P144" s="67"/>
      <c r="Q144" s="205"/>
      <c r="R144" s="206"/>
      <c r="S144" s="208"/>
      <c r="T144" s="205"/>
      <c r="U144" s="67"/>
      <c r="V144" s="207"/>
      <c r="W144" s="207"/>
      <c r="X144" s="209"/>
      <c r="Y144" s="204"/>
      <c r="Z144" s="67"/>
      <c r="AA144" s="124"/>
      <c r="AB144" s="210"/>
    </row>
    <row r="145" spans="1:28" hidden="1" x14ac:dyDescent="0.25">
      <c r="A145" s="770"/>
      <c r="B145" s="773"/>
      <c r="C145" s="765"/>
      <c r="D145" s="768"/>
      <c r="E145" s="776"/>
      <c r="F145" s="784"/>
      <c r="G145" s="773"/>
      <c r="H145" s="158" t="s">
        <v>234</v>
      </c>
      <c r="I145" s="156" t="str">
        <f>+IF('5 Valoración Control'!I145="","",'5 Valoración Control'!I145)</f>
        <v/>
      </c>
      <c r="J145" s="765"/>
      <c r="K145" s="768"/>
      <c r="L145" s="779"/>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71"/>
      <c r="B146" s="774"/>
      <c r="C146" s="766"/>
      <c r="D146" s="769"/>
      <c r="E146" s="777"/>
      <c r="F146" s="785"/>
      <c r="G146" s="774"/>
      <c r="H146" s="159" t="s">
        <v>235</v>
      </c>
      <c r="I146" s="157" t="str">
        <f>+IF('5 Valoración Control'!I146="","",'5 Valoración Control'!I146)</f>
        <v/>
      </c>
      <c r="J146" s="766"/>
      <c r="K146" s="769"/>
      <c r="L146" s="780"/>
      <c r="M146" s="217"/>
      <c r="N146" s="218"/>
      <c r="O146" s="81"/>
      <c r="P146" s="81"/>
      <c r="Q146" s="219"/>
      <c r="R146" s="220"/>
      <c r="S146" s="222"/>
      <c r="T146" s="219"/>
      <c r="U146" s="81"/>
      <c r="V146" s="221"/>
      <c r="W146" s="221"/>
      <c r="X146" s="223"/>
      <c r="Y146" s="218"/>
      <c r="Z146" s="81"/>
      <c r="AA146" s="126"/>
      <c r="AB146" s="224"/>
    </row>
    <row r="147" spans="1:28" hidden="1" x14ac:dyDescent="0.25">
      <c r="A147" s="763" t="str">
        <f>'1 Contexto e Identificación'!$A$20</f>
        <v>R10</v>
      </c>
      <c r="B147" s="772" t="str">
        <f>+'1 Contexto e Identificación'!$E$20</f>
        <v xml:space="preserve">  </v>
      </c>
      <c r="C147" s="764" t="str">
        <f>+'4 Mapa Calor Inherente'!$C$21</f>
        <v/>
      </c>
      <c r="D147" s="767" t="str">
        <f>+'4 Mapa Calor Inherente'!$D$21</f>
        <v/>
      </c>
      <c r="E147" s="775" t="str">
        <f>+'4 Mapa Calor Inherente'!$E$21</f>
        <v/>
      </c>
      <c r="F147" s="786" t="s">
        <v>232</v>
      </c>
      <c r="G147" s="772" t="str">
        <f>+IF('5 Valoración Control'!G147="","",'5 Valoración Control'!G147)</f>
        <v/>
      </c>
      <c r="H147" s="160" t="s">
        <v>233</v>
      </c>
      <c r="I147" s="148" t="str">
        <f>+IF('5 Valoración Control'!I147="","",'5 Valoración Control'!I147)</f>
        <v/>
      </c>
      <c r="J147" s="764" t="str">
        <f>+'6 Mapa Calor Residual'!$C$21</f>
        <v/>
      </c>
      <c r="K147" s="767" t="str">
        <f>+'6 Mapa Calor Residual'!$D$21</f>
        <v/>
      </c>
      <c r="L147" s="778"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70"/>
      <c r="B148" s="773"/>
      <c r="C148" s="765"/>
      <c r="D148" s="768"/>
      <c r="E148" s="776"/>
      <c r="F148" s="784"/>
      <c r="G148" s="773"/>
      <c r="H148" s="158" t="s">
        <v>234</v>
      </c>
      <c r="I148" s="156" t="str">
        <f>+IF('5 Valoración Control'!I148="","",'5 Valoración Control'!I148)</f>
        <v/>
      </c>
      <c r="J148" s="765"/>
      <c r="K148" s="768"/>
      <c r="L148" s="779"/>
      <c r="M148" s="203"/>
      <c r="N148" s="204"/>
      <c r="O148" s="67"/>
      <c r="P148" s="67"/>
      <c r="Q148" s="205"/>
      <c r="R148" s="206"/>
      <c r="S148" s="208"/>
      <c r="T148" s="205"/>
      <c r="U148" s="67"/>
      <c r="V148" s="207"/>
      <c r="W148" s="207"/>
      <c r="X148" s="209"/>
      <c r="Y148" s="204"/>
      <c r="Z148" s="67"/>
      <c r="AA148" s="124"/>
      <c r="AB148" s="210"/>
    </row>
    <row r="149" spans="1:28" hidden="1" x14ac:dyDescent="0.25">
      <c r="A149" s="770"/>
      <c r="B149" s="773"/>
      <c r="C149" s="765"/>
      <c r="D149" s="768"/>
      <c r="E149" s="776"/>
      <c r="F149" s="784"/>
      <c r="G149" s="773"/>
      <c r="H149" s="158" t="s">
        <v>235</v>
      </c>
      <c r="I149" s="156" t="str">
        <f>+IF('5 Valoración Control'!I149="","",'5 Valoración Control'!I149)</f>
        <v/>
      </c>
      <c r="J149" s="765"/>
      <c r="K149" s="768"/>
      <c r="L149" s="779"/>
      <c r="M149" s="203"/>
      <c r="N149" s="204"/>
      <c r="O149" s="67"/>
      <c r="P149" s="67"/>
      <c r="Q149" s="205"/>
      <c r="R149" s="206"/>
      <c r="S149" s="208"/>
      <c r="T149" s="205"/>
      <c r="U149" s="67"/>
      <c r="V149" s="207"/>
      <c r="W149" s="207"/>
      <c r="X149" s="209"/>
      <c r="Y149" s="204"/>
      <c r="Z149" s="67"/>
      <c r="AA149" s="124"/>
      <c r="AB149" s="210"/>
    </row>
    <row r="150" spans="1:28" hidden="1" x14ac:dyDescent="0.25">
      <c r="A150" s="770"/>
      <c r="B150" s="773"/>
      <c r="C150" s="765"/>
      <c r="D150" s="768"/>
      <c r="E150" s="776"/>
      <c r="F150" s="784" t="s">
        <v>236</v>
      </c>
      <c r="G150" s="773" t="str">
        <f>+IF('5 Valoración Control'!G150="","",'5 Valoración Control'!G150)</f>
        <v/>
      </c>
      <c r="H150" s="158" t="s">
        <v>233</v>
      </c>
      <c r="I150" s="156" t="str">
        <f>+IF('5 Valoración Control'!I150="","",'5 Valoración Control'!I150)</f>
        <v/>
      </c>
      <c r="J150" s="765"/>
      <c r="K150" s="768"/>
      <c r="L150" s="779"/>
      <c r="M150" s="203"/>
      <c r="N150" s="204"/>
      <c r="O150" s="67"/>
      <c r="P150" s="67"/>
      <c r="Q150" s="205"/>
      <c r="R150" s="206"/>
      <c r="S150" s="208"/>
      <c r="T150" s="205"/>
      <c r="U150" s="67"/>
      <c r="V150" s="207"/>
      <c r="W150" s="207"/>
      <c r="X150" s="209"/>
      <c r="Y150" s="204"/>
      <c r="Z150" s="67"/>
      <c r="AA150" s="124"/>
      <c r="AB150" s="210"/>
    </row>
    <row r="151" spans="1:28" hidden="1" x14ac:dyDescent="0.25">
      <c r="A151" s="770"/>
      <c r="B151" s="773"/>
      <c r="C151" s="765"/>
      <c r="D151" s="768"/>
      <c r="E151" s="776"/>
      <c r="F151" s="784"/>
      <c r="G151" s="773"/>
      <c r="H151" s="158" t="s">
        <v>234</v>
      </c>
      <c r="I151" s="156" t="str">
        <f>+IF('5 Valoración Control'!I151="","",'5 Valoración Control'!I151)</f>
        <v/>
      </c>
      <c r="J151" s="765"/>
      <c r="K151" s="768"/>
      <c r="L151" s="779"/>
      <c r="M151" s="203"/>
      <c r="N151" s="204"/>
      <c r="O151" s="67"/>
      <c r="P151" s="67"/>
      <c r="Q151" s="205"/>
      <c r="R151" s="206"/>
      <c r="S151" s="208"/>
      <c r="T151" s="205"/>
      <c r="U151" s="67"/>
      <c r="V151" s="207"/>
      <c r="W151" s="207"/>
      <c r="X151" s="209"/>
      <c r="Y151" s="204"/>
      <c r="Z151" s="67"/>
      <c r="AA151" s="124"/>
      <c r="AB151" s="210"/>
    </row>
    <row r="152" spans="1:28" hidden="1" x14ac:dyDescent="0.25">
      <c r="A152" s="770"/>
      <c r="B152" s="773"/>
      <c r="C152" s="765"/>
      <c r="D152" s="768"/>
      <c r="E152" s="776"/>
      <c r="F152" s="784"/>
      <c r="G152" s="773"/>
      <c r="H152" s="158" t="s">
        <v>235</v>
      </c>
      <c r="I152" s="156" t="str">
        <f>+IF('5 Valoración Control'!I152="","",'5 Valoración Control'!I152)</f>
        <v/>
      </c>
      <c r="J152" s="765"/>
      <c r="K152" s="768"/>
      <c r="L152" s="779"/>
      <c r="M152" s="203"/>
      <c r="N152" s="204"/>
      <c r="O152" s="67"/>
      <c r="P152" s="67"/>
      <c r="Q152" s="205"/>
      <c r="R152" s="206"/>
      <c r="S152" s="208"/>
      <c r="T152" s="205"/>
      <c r="U152" s="67"/>
      <c r="V152" s="207"/>
      <c r="W152" s="207"/>
      <c r="X152" s="209"/>
      <c r="Y152" s="204"/>
      <c r="Z152" s="67"/>
      <c r="AA152" s="124"/>
      <c r="AB152" s="210"/>
    </row>
    <row r="153" spans="1:28" hidden="1" x14ac:dyDescent="0.25">
      <c r="A153" s="770"/>
      <c r="B153" s="773"/>
      <c r="C153" s="765"/>
      <c r="D153" s="768"/>
      <c r="E153" s="776"/>
      <c r="F153" s="784" t="s">
        <v>237</v>
      </c>
      <c r="G153" s="773" t="str">
        <f>+IF('5 Valoración Control'!G153="","",'5 Valoración Control'!G153)</f>
        <v/>
      </c>
      <c r="H153" s="158" t="s">
        <v>233</v>
      </c>
      <c r="I153" s="156" t="str">
        <f>+IF('5 Valoración Control'!I153="","",'5 Valoración Control'!I153)</f>
        <v/>
      </c>
      <c r="J153" s="765"/>
      <c r="K153" s="768"/>
      <c r="L153" s="779"/>
      <c r="M153" s="203"/>
      <c r="N153" s="204"/>
      <c r="O153" s="67"/>
      <c r="P153" s="67"/>
      <c r="Q153" s="205"/>
      <c r="R153" s="206"/>
      <c r="S153" s="208"/>
      <c r="T153" s="205"/>
      <c r="U153" s="67"/>
      <c r="V153" s="207"/>
      <c r="W153" s="207"/>
      <c r="X153" s="209"/>
      <c r="Y153" s="204"/>
      <c r="Z153" s="67"/>
      <c r="AA153" s="124"/>
      <c r="AB153" s="210"/>
    </row>
    <row r="154" spans="1:28" hidden="1" x14ac:dyDescent="0.25">
      <c r="A154" s="770"/>
      <c r="B154" s="773"/>
      <c r="C154" s="765"/>
      <c r="D154" s="768"/>
      <c r="E154" s="776"/>
      <c r="F154" s="784"/>
      <c r="G154" s="773"/>
      <c r="H154" s="158" t="s">
        <v>234</v>
      </c>
      <c r="I154" s="156" t="str">
        <f>+IF('5 Valoración Control'!I154="","",'5 Valoración Control'!I154)</f>
        <v/>
      </c>
      <c r="J154" s="765"/>
      <c r="K154" s="768"/>
      <c r="L154" s="779"/>
      <c r="M154" s="203"/>
      <c r="N154" s="204"/>
      <c r="O154" s="67"/>
      <c r="P154" s="67"/>
      <c r="Q154" s="205"/>
      <c r="R154" s="206"/>
      <c r="S154" s="208"/>
      <c r="T154" s="205"/>
      <c r="U154" s="67"/>
      <c r="V154" s="207"/>
      <c r="W154" s="207"/>
      <c r="X154" s="209"/>
      <c r="Y154" s="204"/>
      <c r="Z154" s="67"/>
      <c r="AA154" s="124"/>
      <c r="AB154" s="210"/>
    </row>
    <row r="155" spans="1:28" hidden="1" x14ac:dyDescent="0.25">
      <c r="A155" s="770"/>
      <c r="B155" s="773"/>
      <c r="C155" s="765"/>
      <c r="D155" s="768"/>
      <c r="E155" s="776"/>
      <c r="F155" s="784"/>
      <c r="G155" s="773"/>
      <c r="H155" s="158" t="s">
        <v>235</v>
      </c>
      <c r="I155" s="156" t="str">
        <f>+IF('5 Valoración Control'!I155="","",'5 Valoración Control'!I155)</f>
        <v/>
      </c>
      <c r="J155" s="765"/>
      <c r="K155" s="768"/>
      <c r="L155" s="779"/>
      <c r="M155" s="203"/>
      <c r="N155" s="204"/>
      <c r="O155" s="67"/>
      <c r="P155" s="67"/>
      <c r="Q155" s="205"/>
      <c r="R155" s="206"/>
      <c r="S155" s="208"/>
      <c r="T155" s="205"/>
      <c r="U155" s="67"/>
      <c r="V155" s="207"/>
      <c r="W155" s="207"/>
      <c r="X155" s="209"/>
      <c r="Y155" s="204"/>
      <c r="Z155" s="67"/>
      <c r="AA155" s="124"/>
      <c r="AB155" s="210"/>
    </row>
    <row r="156" spans="1:28" hidden="1" x14ac:dyDescent="0.25">
      <c r="A156" s="770"/>
      <c r="B156" s="773"/>
      <c r="C156" s="765"/>
      <c r="D156" s="768"/>
      <c r="E156" s="776"/>
      <c r="F156" s="784" t="s">
        <v>238</v>
      </c>
      <c r="G156" s="773" t="str">
        <f>+IF('5 Valoración Control'!G156="","",'5 Valoración Control'!G156)</f>
        <v/>
      </c>
      <c r="H156" s="158" t="s">
        <v>233</v>
      </c>
      <c r="I156" s="156" t="str">
        <f>+IF('5 Valoración Control'!I156="","",'5 Valoración Control'!I156)</f>
        <v/>
      </c>
      <c r="J156" s="765"/>
      <c r="K156" s="768"/>
      <c r="L156" s="779"/>
      <c r="M156" s="203"/>
      <c r="N156" s="204"/>
      <c r="O156" s="67"/>
      <c r="P156" s="67"/>
      <c r="Q156" s="205"/>
      <c r="R156" s="206"/>
      <c r="S156" s="208"/>
      <c r="T156" s="205"/>
      <c r="U156" s="67"/>
      <c r="V156" s="207"/>
      <c r="W156" s="207"/>
      <c r="X156" s="209"/>
      <c r="Y156" s="204"/>
      <c r="Z156" s="67"/>
      <c r="AA156" s="124"/>
      <c r="AB156" s="210"/>
    </row>
    <row r="157" spans="1:28" hidden="1" x14ac:dyDescent="0.25">
      <c r="A157" s="770"/>
      <c r="B157" s="773"/>
      <c r="C157" s="765"/>
      <c r="D157" s="768"/>
      <c r="E157" s="776"/>
      <c r="F157" s="784"/>
      <c r="G157" s="773"/>
      <c r="H157" s="158" t="s">
        <v>234</v>
      </c>
      <c r="I157" s="156" t="str">
        <f>+IF('5 Valoración Control'!I157="","",'5 Valoración Control'!I157)</f>
        <v/>
      </c>
      <c r="J157" s="765"/>
      <c r="K157" s="768"/>
      <c r="L157" s="779"/>
      <c r="M157" s="203"/>
      <c r="N157" s="204"/>
      <c r="O157" s="67"/>
      <c r="P157" s="67"/>
      <c r="Q157" s="205"/>
      <c r="R157" s="206"/>
      <c r="S157" s="208"/>
      <c r="T157" s="205"/>
      <c r="U157" s="67"/>
      <c r="V157" s="207"/>
      <c r="W157" s="207"/>
      <c r="X157" s="209"/>
      <c r="Y157" s="204"/>
      <c r="Z157" s="67"/>
      <c r="AA157" s="124"/>
      <c r="AB157" s="210"/>
    </row>
    <row r="158" spans="1:28" hidden="1" x14ac:dyDescent="0.25">
      <c r="A158" s="770"/>
      <c r="B158" s="773"/>
      <c r="C158" s="765"/>
      <c r="D158" s="768"/>
      <c r="E158" s="776"/>
      <c r="F158" s="784"/>
      <c r="G158" s="773"/>
      <c r="H158" s="158" t="s">
        <v>235</v>
      </c>
      <c r="I158" s="156" t="str">
        <f>+IF('5 Valoración Control'!I158="","",'5 Valoración Control'!I158)</f>
        <v/>
      </c>
      <c r="J158" s="765"/>
      <c r="K158" s="768"/>
      <c r="L158" s="779"/>
      <c r="M158" s="203"/>
      <c r="N158" s="204"/>
      <c r="O158" s="67"/>
      <c r="P158" s="67"/>
      <c r="Q158" s="205"/>
      <c r="R158" s="206"/>
      <c r="S158" s="208"/>
      <c r="T158" s="205"/>
      <c r="U158" s="67"/>
      <c r="V158" s="207"/>
      <c r="W158" s="207"/>
      <c r="X158" s="209"/>
      <c r="Y158" s="204"/>
      <c r="Z158" s="67"/>
      <c r="AA158" s="124"/>
      <c r="AB158" s="210"/>
    </row>
    <row r="159" spans="1:28" hidden="1" x14ac:dyDescent="0.25">
      <c r="A159" s="770"/>
      <c r="B159" s="773"/>
      <c r="C159" s="765"/>
      <c r="D159" s="768"/>
      <c r="E159" s="776"/>
      <c r="F159" s="784" t="s">
        <v>239</v>
      </c>
      <c r="G159" s="773" t="str">
        <f>+IF('5 Valoración Control'!G159="","",'5 Valoración Control'!G159)</f>
        <v/>
      </c>
      <c r="H159" s="158" t="s">
        <v>233</v>
      </c>
      <c r="I159" s="156" t="str">
        <f>+IF('5 Valoración Control'!I159="","",'5 Valoración Control'!I159)</f>
        <v/>
      </c>
      <c r="J159" s="765"/>
      <c r="K159" s="768"/>
      <c r="L159" s="779"/>
      <c r="M159" s="203"/>
      <c r="N159" s="204"/>
      <c r="O159" s="67"/>
      <c r="P159" s="67"/>
      <c r="Q159" s="205"/>
      <c r="R159" s="206"/>
      <c r="S159" s="208"/>
      <c r="T159" s="205"/>
      <c r="U159" s="67"/>
      <c r="V159" s="207"/>
      <c r="W159" s="207"/>
      <c r="X159" s="209"/>
      <c r="Y159" s="204"/>
      <c r="Z159" s="67"/>
      <c r="AA159" s="124"/>
      <c r="AB159" s="210"/>
    </row>
    <row r="160" spans="1:28" hidden="1" x14ac:dyDescent="0.25">
      <c r="A160" s="770"/>
      <c r="B160" s="773"/>
      <c r="C160" s="765"/>
      <c r="D160" s="768"/>
      <c r="E160" s="776"/>
      <c r="F160" s="784"/>
      <c r="G160" s="773"/>
      <c r="H160" s="158" t="s">
        <v>234</v>
      </c>
      <c r="I160" s="156" t="str">
        <f>+IF('5 Valoración Control'!I160="","",'5 Valoración Control'!I160)</f>
        <v/>
      </c>
      <c r="J160" s="765"/>
      <c r="K160" s="768"/>
      <c r="L160" s="779"/>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71"/>
      <c r="B161" s="774"/>
      <c r="C161" s="766"/>
      <c r="D161" s="769"/>
      <c r="E161" s="777"/>
      <c r="F161" s="785"/>
      <c r="G161" s="774"/>
      <c r="H161" s="159" t="s">
        <v>235</v>
      </c>
      <c r="I161" s="157" t="str">
        <f>+IF('5 Valoración Control'!I161="","",'5 Valoración Control'!I161)</f>
        <v/>
      </c>
      <c r="J161" s="766"/>
      <c r="K161" s="769"/>
      <c r="L161" s="780"/>
      <c r="M161" s="217"/>
      <c r="N161" s="218"/>
      <c r="O161" s="81"/>
      <c r="P161" s="81"/>
      <c r="Q161" s="219"/>
      <c r="R161" s="220"/>
      <c r="S161" s="222"/>
      <c r="T161" s="219"/>
      <c r="U161" s="81"/>
      <c r="V161" s="221"/>
      <c r="W161" s="221"/>
      <c r="X161" s="223"/>
      <c r="Y161" s="218"/>
      <c r="Z161" s="81"/>
      <c r="AA161" s="126"/>
      <c r="AB161" s="224"/>
    </row>
    <row r="162" spans="1:28" hidden="1" x14ac:dyDescent="0.25">
      <c r="A162" s="763" t="str">
        <f>'1 Contexto e Identificación'!$A$21</f>
        <v>R11</v>
      </c>
      <c r="B162" s="772" t="str">
        <f>+'1 Contexto e Identificación'!$E$21</f>
        <v xml:space="preserve">  </v>
      </c>
      <c r="C162" s="764" t="str">
        <f>+'4 Mapa Calor Inherente'!$C$22</f>
        <v/>
      </c>
      <c r="D162" s="767" t="str">
        <f>+'4 Mapa Calor Inherente'!$D$22</f>
        <v/>
      </c>
      <c r="E162" s="775" t="str">
        <f>+'4 Mapa Calor Inherente'!$E$22</f>
        <v/>
      </c>
      <c r="F162" s="786" t="s">
        <v>232</v>
      </c>
      <c r="G162" s="772" t="str">
        <f>+IF('5 Valoración Control'!G162="","",'5 Valoración Control'!G162)</f>
        <v/>
      </c>
      <c r="H162" s="160" t="s">
        <v>233</v>
      </c>
      <c r="I162" s="148" t="str">
        <f>+IF('5 Valoración Control'!I162="","",'5 Valoración Control'!I162)</f>
        <v/>
      </c>
      <c r="J162" s="764" t="str">
        <f>+'6 Mapa Calor Residual'!$C$22</f>
        <v/>
      </c>
      <c r="K162" s="767" t="str">
        <f>+'6 Mapa Calor Residual'!$D$22</f>
        <v/>
      </c>
      <c r="L162" s="778"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70"/>
      <c r="B163" s="773"/>
      <c r="C163" s="765"/>
      <c r="D163" s="768"/>
      <c r="E163" s="776"/>
      <c r="F163" s="784"/>
      <c r="G163" s="773"/>
      <c r="H163" s="158" t="s">
        <v>234</v>
      </c>
      <c r="I163" s="156" t="str">
        <f>+IF('5 Valoración Control'!I163="","",'5 Valoración Control'!I163)</f>
        <v/>
      </c>
      <c r="J163" s="765"/>
      <c r="K163" s="768"/>
      <c r="L163" s="779"/>
      <c r="M163" s="203"/>
      <c r="N163" s="204"/>
      <c r="O163" s="67"/>
      <c r="P163" s="67"/>
      <c r="Q163" s="205"/>
      <c r="R163" s="206"/>
      <c r="S163" s="208"/>
      <c r="T163" s="205"/>
      <c r="U163" s="67"/>
      <c r="V163" s="207"/>
      <c r="W163" s="207"/>
      <c r="X163" s="209"/>
      <c r="Y163" s="204"/>
      <c r="Z163" s="67"/>
      <c r="AA163" s="124"/>
      <c r="AB163" s="210"/>
    </row>
    <row r="164" spans="1:28" hidden="1" x14ac:dyDescent="0.25">
      <c r="A164" s="770"/>
      <c r="B164" s="773"/>
      <c r="C164" s="765"/>
      <c r="D164" s="768"/>
      <c r="E164" s="776"/>
      <c r="F164" s="784"/>
      <c r="G164" s="773"/>
      <c r="H164" s="158" t="s">
        <v>235</v>
      </c>
      <c r="I164" s="156" t="str">
        <f>+IF('5 Valoración Control'!I164="","",'5 Valoración Control'!I164)</f>
        <v/>
      </c>
      <c r="J164" s="765"/>
      <c r="K164" s="768"/>
      <c r="L164" s="779"/>
      <c r="M164" s="203"/>
      <c r="N164" s="204"/>
      <c r="O164" s="67"/>
      <c r="P164" s="67"/>
      <c r="Q164" s="205"/>
      <c r="R164" s="206"/>
      <c r="S164" s="208"/>
      <c r="T164" s="205"/>
      <c r="U164" s="67"/>
      <c r="V164" s="207"/>
      <c r="W164" s="207"/>
      <c r="X164" s="209"/>
      <c r="Y164" s="204"/>
      <c r="Z164" s="67"/>
      <c r="AA164" s="124"/>
      <c r="AB164" s="210"/>
    </row>
    <row r="165" spans="1:28" hidden="1" x14ac:dyDescent="0.25">
      <c r="A165" s="770"/>
      <c r="B165" s="773"/>
      <c r="C165" s="765"/>
      <c r="D165" s="768"/>
      <c r="E165" s="776"/>
      <c r="F165" s="784" t="s">
        <v>236</v>
      </c>
      <c r="G165" s="773" t="str">
        <f>+IF('5 Valoración Control'!G165="","",'5 Valoración Control'!G165)</f>
        <v/>
      </c>
      <c r="H165" s="158" t="s">
        <v>233</v>
      </c>
      <c r="I165" s="156" t="str">
        <f>+IF('5 Valoración Control'!I165="","",'5 Valoración Control'!I165)</f>
        <v/>
      </c>
      <c r="J165" s="765"/>
      <c r="K165" s="768"/>
      <c r="L165" s="779"/>
      <c r="M165" s="203"/>
      <c r="N165" s="204"/>
      <c r="O165" s="67"/>
      <c r="P165" s="67"/>
      <c r="Q165" s="205"/>
      <c r="R165" s="206"/>
      <c r="S165" s="208"/>
      <c r="T165" s="205"/>
      <c r="U165" s="67"/>
      <c r="V165" s="207"/>
      <c r="W165" s="207"/>
      <c r="X165" s="209"/>
      <c r="Y165" s="204"/>
      <c r="Z165" s="67"/>
      <c r="AA165" s="124"/>
      <c r="AB165" s="210"/>
    </row>
    <row r="166" spans="1:28" hidden="1" x14ac:dyDescent="0.25">
      <c r="A166" s="770"/>
      <c r="B166" s="773"/>
      <c r="C166" s="765"/>
      <c r="D166" s="768"/>
      <c r="E166" s="776"/>
      <c r="F166" s="784"/>
      <c r="G166" s="773"/>
      <c r="H166" s="158" t="s">
        <v>234</v>
      </c>
      <c r="I166" s="156" t="str">
        <f>+IF('5 Valoración Control'!I166="","",'5 Valoración Control'!I166)</f>
        <v/>
      </c>
      <c r="J166" s="765"/>
      <c r="K166" s="768"/>
      <c r="L166" s="779"/>
      <c r="M166" s="203"/>
      <c r="N166" s="204"/>
      <c r="O166" s="67"/>
      <c r="P166" s="67"/>
      <c r="Q166" s="205"/>
      <c r="R166" s="206"/>
      <c r="S166" s="208"/>
      <c r="T166" s="205"/>
      <c r="U166" s="67"/>
      <c r="V166" s="207"/>
      <c r="W166" s="207"/>
      <c r="X166" s="209"/>
      <c r="Y166" s="204"/>
      <c r="Z166" s="67"/>
      <c r="AA166" s="124"/>
      <c r="AB166" s="210"/>
    </row>
    <row r="167" spans="1:28" hidden="1" x14ac:dyDescent="0.25">
      <c r="A167" s="770"/>
      <c r="B167" s="773"/>
      <c r="C167" s="765"/>
      <c r="D167" s="768"/>
      <c r="E167" s="776"/>
      <c r="F167" s="784"/>
      <c r="G167" s="773"/>
      <c r="H167" s="158" t="s">
        <v>235</v>
      </c>
      <c r="I167" s="156" t="str">
        <f>+IF('5 Valoración Control'!I167="","",'5 Valoración Control'!I167)</f>
        <v/>
      </c>
      <c r="J167" s="765"/>
      <c r="K167" s="768"/>
      <c r="L167" s="779"/>
      <c r="M167" s="203"/>
      <c r="N167" s="204"/>
      <c r="O167" s="67"/>
      <c r="P167" s="67"/>
      <c r="Q167" s="205"/>
      <c r="R167" s="206"/>
      <c r="S167" s="208"/>
      <c r="T167" s="205"/>
      <c r="U167" s="67"/>
      <c r="V167" s="207"/>
      <c r="W167" s="207"/>
      <c r="X167" s="209"/>
      <c r="Y167" s="204"/>
      <c r="Z167" s="67"/>
      <c r="AA167" s="124"/>
      <c r="AB167" s="210"/>
    </row>
    <row r="168" spans="1:28" hidden="1" x14ac:dyDescent="0.25">
      <c r="A168" s="770"/>
      <c r="B168" s="773"/>
      <c r="C168" s="765"/>
      <c r="D168" s="768"/>
      <c r="E168" s="776"/>
      <c r="F168" s="784" t="s">
        <v>237</v>
      </c>
      <c r="G168" s="773" t="str">
        <f>+IF('5 Valoración Control'!G168="","",'5 Valoración Control'!G168)</f>
        <v/>
      </c>
      <c r="H168" s="158" t="s">
        <v>233</v>
      </c>
      <c r="I168" s="156" t="str">
        <f>+IF('5 Valoración Control'!I168="","",'5 Valoración Control'!I168)</f>
        <v/>
      </c>
      <c r="J168" s="765"/>
      <c r="K168" s="768"/>
      <c r="L168" s="779"/>
      <c r="M168" s="203"/>
      <c r="N168" s="204"/>
      <c r="O168" s="67"/>
      <c r="P168" s="67"/>
      <c r="Q168" s="205"/>
      <c r="R168" s="206"/>
      <c r="S168" s="208"/>
      <c r="T168" s="205"/>
      <c r="U168" s="67"/>
      <c r="V168" s="207"/>
      <c r="W168" s="207"/>
      <c r="X168" s="209"/>
      <c r="Y168" s="204"/>
      <c r="Z168" s="67"/>
      <c r="AA168" s="124"/>
      <c r="AB168" s="210"/>
    </row>
    <row r="169" spans="1:28" hidden="1" x14ac:dyDescent="0.25">
      <c r="A169" s="770"/>
      <c r="B169" s="773"/>
      <c r="C169" s="765"/>
      <c r="D169" s="768"/>
      <c r="E169" s="776"/>
      <c r="F169" s="784"/>
      <c r="G169" s="773"/>
      <c r="H169" s="158" t="s">
        <v>234</v>
      </c>
      <c r="I169" s="156" t="str">
        <f>+IF('5 Valoración Control'!I169="","",'5 Valoración Control'!I169)</f>
        <v/>
      </c>
      <c r="J169" s="765"/>
      <c r="K169" s="768"/>
      <c r="L169" s="779"/>
      <c r="M169" s="203"/>
      <c r="N169" s="204"/>
      <c r="O169" s="67"/>
      <c r="P169" s="67"/>
      <c r="Q169" s="205"/>
      <c r="R169" s="206"/>
      <c r="S169" s="208"/>
      <c r="T169" s="205"/>
      <c r="U169" s="67"/>
      <c r="V169" s="207"/>
      <c r="W169" s="207"/>
      <c r="X169" s="209"/>
      <c r="Y169" s="204"/>
      <c r="Z169" s="67"/>
      <c r="AA169" s="124"/>
      <c r="AB169" s="210"/>
    </row>
    <row r="170" spans="1:28" hidden="1" x14ac:dyDescent="0.25">
      <c r="A170" s="770"/>
      <c r="B170" s="773"/>
      <c r="C170" s="765"/>
      <c r="D170" s="768"/>
      <c r="E170" s="776"/>
      <c r="F170" s="784"/>
      <c r="G170" s="773"/>
      <c r="H170" s="158" t="s">
        <v>235</v>
      </c>
      <c r="I170" s="156" t="str">
        <f>+IF('5 Valoración Control'!I170="","",'5 Valoración Control'!I170)</f>
        <v/>
      </c>
      <c r="J170" s="765"/>
      <c r="K170" s="768"/>
      <c r="L170" s="779"/>
      <c r="M170" s="203"/>
      <c r="N170" s="204"/>
      <c r="O170" s="67"/>
      <c r="P170" s="67"/>
      <c r="Q170" s="205"/>
      <c r="R170" s="206"/>
      <c r="S170" s="208"/>
      <c r="T170" s="205"/>
      <c r="U170" s="67"/>
      <c r="V170" s="207"/>
      <c r="W170" s="207"/>
      <c r="X170" s="209"/>
      <c r="Y170" s="204"/>
      <c r="Z170" s="67"/>
      <c r="AA170" s="124"/>
      <c r="AB170" s="210"/>
    </row>
    <row r="171" spans="1:28" hidden="1" x14ac:dyDescent="0.25">
      <c r="A171" s="770"/>
      <c r="B171" s="773"/>
      <c r="C171" s="765"/>
      <c r="D171" s="768"/>
      <c r="E171" s="776"/>
      <c r="F171" s="784" t="s">
        <v>238</v>
      </c>
      <c r="G171" s="773" t="str">
        <f>+IF('5 Valoración Control'!G171="","",'5 Valoración Control'!G171)</f>
        <v/>
      </c>
      <c r="H171" s="158" t="s">
        <v>233</v>
      </c>
      <c r="I171" s="156" t="str">
        <f>+IF('5 Valoración Control'!I171="","",'5 Valoración Control'!I171)</f>
        <v/>
      </c>
      <c r="J171" s="765"/>
      <c r="K171" s="768"/>
      <c r="L171" s="779"/>
      <c r="M171" s="203"/>
      <c r="N171" s="204"/>
      <c r="O171" s="67"/>
      <c r="P171" s="67"/>
      <c r="Q171" s="205"/>
      <c r="R171" s="206"/>
      <c r="S171" s="208"/>
      <c r="T171" s="205"/>
      <c r="U171" s="67"/>
      <c r="V171" s="207"/>
      <c r="W171" s="207"/>
      <c r="X171" s="209"/>
      <c r="Y171" s="204"/>
      <c r="Z171" s="67"/>
      <c r="AA171" s="124"/>
      <c r="AB171" s="210"/>
    </row>
    <row r="172" spans="1:28" hidden="1" x14ac:dyDescent="0.25">
      <c r="A172" s="770"/>
      <c r="B172" s="773"/>
      <c r="C172" s="765"/>
      <c r="D172" s="768"/>
      <c r="E172" s="776"/>
      <c r="F172" s="784"/>
      <c r="G172" s="773"/>
      <c r="H172" s="158" t="s">
        <v>234</v>
      </c>
      <c r="I172" s="156" t="str">
        <f>+IF('5 Valoración Control'!I172="","",'5 Valoración Control'!I172)</f>
        <v/>
      </c>
      <c r="J172" s="765"/>
      <c r="K172" s="768"/>
      <c r="L172" s="779"/>
      <c r="M172" s="203"/>
      <c r="N172" s="204"/>
      <c r="O172" s="67"/>
      <c r="P172" s="67"/>
      <c r="Q172" s="205"/>
      <c r="R172" s="206"/>
      <c r="S172" s="208"/>
      <c r="T172" s="205"/>
      <c r="U172" s="67"/>
      <c r="V172" s="207"/>
      <c r="W172" s="207"/>
      <c r="X172" s="209"/>
      <c r="Y172" s="204"/>
      <c r="Z172" s="67"/>
      <c r="AA172" s="124"/>
      <c r="AB172" s="210"/>
    </row>
    <row r="173" spans="1:28" hidden="1" x14ac:dyDescent="0.25">
      <c r="A173" s="770"/>
      <c r="B173" s="773"/>
      <c r="C173" s="765"/>
      <c r="D173" s="768"/>
      <c r="E173" s="776"/>
      <c r="F173" s="784"/>
      <c r="G173" s="773"/>
      <c r="H173" s="158" t="s">
        <v>235</v>
      </c>
      <c r="I173" s="156" t="str">
        <f>+IF('5 Valoración Control'!I173="","",'5 Valoración Control'!I173)</f>
        <v/>
      </c>
      <c r="J173" s="765"/>
      <c r="K173" s="768"/>
      <c r="L173" s="779"/>
      <c r="M173" s="203"/>
      <c r="N173" s="204"/>
      <c r="O173" s="67"/>
      <c r="P173" s="67"/>
      <c r="Q173" s="205"/>
      <c r="R173" s="206"/>
      <c r="S173" s="208"/>
      <c r="T173" s="205"/>
      <c r="U173" s="67"/>
      <c r="V173" s="207"/>
      <c r="W173" s="207"/>
      <c r="X173" s="209"/>
      <c r="Y173" s="204"/>
      <c r="Z173" s="67"/>
      <c r="AA173" s="124"/>
      <c r="AB173" s="210"/>
    </row>
    <row r="174" spans="1:28" hidden="1" x14ac:dyDescent="0.25">
      <c r="A174" s="770"/>
      <c r="B174" s="773"/>
      <c r="C174" s="765"/>
      <c r="D174" s="768"/>
      <c r="E174" s="776"/>
      <c r="F174" s="784" t="s">
        <v>239</v>
      </c>
      <c r="G174" s="773" t="str">
        <f>+IF('5 Valoración Control'!G174="","",'5 Valoración Control'!G174)</f>
        <v/>
      </c>
      <c r="H174" s="158" t="s">
        <v>233</v>
      </c>
      <c r="I174" s="156" t="str">
        <f>+IF('5 Valoración Control'!I174="","",'5 Valoración Control'!I174)</f>
        <v/>
      </c>
      <c r="J174" s="765"/>
      <c r="K174" s="768"/>
      <c r="L174" s="779"/>
      <c r="M174" s="203"/>
      <c r="N174" s="204"/>
      <c r="O174" s="67"/>
      <c r="P174" s="67"/>
      <c r="Q174" s="205"/>
      <c r="R174" s="206"/>
      <c r="S174" s="208"/>
      <c r="T174" s="205"/>
      <c r="U174" s="67"/>
      <c r="V174" s="207"/>
      <c r="W174" s="207"/>
      <c r="X174" s="209"/>
      <c r="Y174" s="204"/>
      <c r="Z174" s="67"/>
      <c r="AA174" s="124"/>
      <c r="AB174" s="210"/>
    </row>
    <row r="175" spans="1:28" hidden="1" x14ac:dyDescent="0.25">
      <c r="A175" s="770"/>
      <c r="B175" s="773"/>
      <c r="C175" s="765"/>
      <c r="D175" s="768"/>
      <c r="E175" s="776"/>
      <c r="F175" s="784"/>
      <c r="G175" s="773"/>
      <c r="H175" s="158" t="s">
        <v>234</v>
      </c>
      <c r="I175" s="156" t="str">
        <f>+IF('5 Valoración Control'!I175="","",'5 Valoración Control'!I175)</f>
        <v/>
      </c>
      <c r="J175" s="765"/>
      <c r="K175" s="768"/>
      <c r="L175" s="779"/>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71"/>
      <c r="B176" s="774"/>
      <c r="C176" s="766"/>
      <c r="D176" s="769"/>
      <c r="E176" s="777"/>
      <c r="F176" s="785"/>
      <c r="G176" s="774"/>
      <c r="H176" s="159" t="s">
        <v>235</v>
      </c>
      <c r="I176" s="157" t="str">
        <f>+IF('5 Valoración Control'!I176="","",'5 Valoración Control'!I176)</f>
        <v/>
      </c>
      <c r="J176" s="766"/>
      <c r="K176" s="769"/>
      <c r="L176" s="780"/>
      <c r="M176" s="217"/>
      <c r="N176" s="218"/>
      <c r="O176" s="81"/>
      <c r="P176" s="81"/>
      <c r="Q176" s="219"/>
      <c r="R176" s="220"/>
      <c r="S176" s="222"/>
      <c r="T176" s="219"/>
      <c r="U176" s="81"/>
      <c r="V176" s="221"/>
      <c r="W176" s="221"/>
      <c r="X176" s="223"/>
      <c r="Y176" s="218"/>
      <c r="Z176" s="81"/>
      <c r="AA176" s="126"/>
      <c r="AB176" s="224"/>
    </row>
    <row r="177" spans="1:28" hidden="1" x14ac:dyDescent="0.25">
      <c r="A177" s="787" t="str">
        <f>'1 Contexto e Identificación'!$A$22</f>
        <v>R12</v>
      </c>
      <c r="B177" s="788" t="str">
        <f>+'1 Contexto e Identificación'!$E$22</f>
        <v xml:space="preserve">  </v>
      </c>
      <c r="C177" s="781" t="str">
        <f>+'4 Mapa Calor Inherente'!$C$23</f>
        <v/>
      </c>
      <c r="D177" s="782" t="str">
        <f>+'4 Mapa Calor Inherente'!$D$23</f>
        <v/>
      </c>
      <c r="E177" s="789" t="str">
        <f>+'4 Mapa Calor Inherente'!$E$23</f>
        <v/>
      </c>
      <c r="F177" s="790" t="s">
        <v>232</v>
      </c>
      <c r="G177" s="788" t="str">
        <f>+IF('5 Valoración Control'!G177="","",'5 Valoración Control'!G177)</f>
        <v/>
      </c>
      <c r="H177" s="169" t="s">
        <v>233</v>
      </c>
      <c r="I177" s="170" t="str">
        <f>+IF('5 Valoración Control'!I177="","",'5 Valoración Control'!I177)</f>
        <v/>
      </c>
      <c r="J177" s="781" t="str">
        <f>+'6 Mapa Calor Residual'!$C$23</f>
        <v/>
      </c>
      <c r="K177" s="782" t="str">
        <f>+'6 Mapa Calor Residual'!$D$23</f>
        <v/>
      </c>
      <c r="L177" s="783"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70"/>
      <c r="B178" s="773"/>
      <c r="C178" s="765"/>
      <c r="D178" s="768"/>
      <c r="E178" s="776"/>
      <c r="F178" s="784"/>
      <c r="G178" s="773"/>
      <c r="H178" s="158" t="s">
        <v>234</v>
      </c>
      <c r="I178" s="156" t="str">
        <f>+IF('5 Valoración Control'!I178="","",'5 Valoración Control'!I178)</f>
        <v/>
      </c>
      <c r="J178" s="765"/>
      <c r="K178" s="768"/>
      <c r="L178" s="779"/>
      <c r="M178" s="203"/>
      <c r="N178" s="204"/>
      <c r="O178" s="67"/>
      <c r="P178" s="67"/>
      <c r="Q178" s="205"/>
      <c r="R178" s="206"/>
      <c r="S178" s="208"/>
      <c r="T178" s="205"/>
      <c r="U178" s="67"/>
      <c r="V178" s="207"/>
      <c r="W178" s="207"/>
      <c r="X178" s="209"/>
      <c r="Y178" s="204"/>
      <c r="Z178" s="67"/>
      <c r="AA178" s="124"/>
      <c r="AB178" s="210"/>
    </row>
    <row r="179" spans="1:28" hidden="1" x14ac:dyDescent="0.25">
      <c r="A179" s="770"/>
      <c r="B179" s="773"/>
      <c r="C179" s="765"/>
      <c r="D179" s="768"/>
      <c r="E179" s="776"/>
      <c r="F179" s="784"/>
      <c r="G179" s="773"/>
      <c r="H179" s="158" t="s">
        <v>235</v>
      </c>
      <c r="I179" s="156" t="str">
        <f>+IF('5 Valoración Control'!I179="","",'5 Valoración Control'!I179)</f>
        <v/>
      </c>
      <c r="J179" s="765"/>
      <c r="K179" s="768"/>
      <c r="L179" s="779"/>
      <c r="M179" s="203"/>
      <c r="N179" s="204"/>
      <c r="O179" s="67"/>
      <c r="P179" s="67"/>
      <c r="Q179" s="205"/>
      <c r="R179" s="206"/>
      <c r="S179" s="208"/>
      <c r="T179" s="205"/>
      <c r="U179" s="67"/>
      <c r="V179" s="207"/>
      <c r="W179" s="207"/>
      <c r="X179" s="209"/>
      <c r="Y179" s="204"/>
      <c r="Z179" s="67"/>
      <c r="AA179" s="124"/>
      <c r="AB179" s="210"/>
    </row>
    <row r="180" spans="1:28" hidden="1" x14ac:dyDescent="0.25">
      <c r="A180" s="770"/>
      <c r="B180" s="773"/>
      <c r="C180" s="765"/>
      <c r="D180" s="768"/>
      <c r="E180" s="776"/>
      <c r="F180" s="784" t="s">
        <v>236</v>
      </c>
      <c r="G180" s="773" t="str">
        <f>+IF('5 Valoración Control'!G180="","",'5 Valoración Control'!G180)</f>
        <v/>
      </c>
      <c r="H180" s="158" t="s">
        <v>233</v>
      </c>
      <c r="I180" s="156" t="str">
        <f>+IF('5 Valoración Control'!I180="","",'5 Valoración Control'!I180)</f>
        <v/>
      </c>
      <c r="J180" s="765"/>
      <c r="K180" s="768"/>
      <c r="L180" s="779"/>
      <c r="M180" s="203"/>
      <c r="N180" s="204"/>
      <c r="O180" s="67"/>
      <c r="P180" s="67"/>
      <c r="Q180" s="205"/>
      <c r="R180" s="206"/>
      <c r="S180" s="208"/>
      <c r="T180" s="205"/>
      <c r="U180" s="67"/>
      <c r="V180" s="207"/>
      <c r="W180" s="207"/>
      <c r="X180" s="209"/>
      <c r="Y180" s="204"/>
      <c r="Z180" s="67"/>
      <c r="AA180" s="124"/>
      <c r="AB180" s="210"/>
    </row>
    <row r="181" spans="1:28" hidden="1" x14ac:dyDescent="0.25">
      <c r="A181" s="770"/>
      <c r="B181" s="773"/>
      <c r="C181" s="765"/>
      <c r="D181" s="768"/>
      <c r="E181" s="776"/>
      <c r="F181" s="784"/>
      <c r="G181" s="773"/>
      <c r="H181" s="158" t="s">
        <v>234</v>
      </c>
      <c r="I181" s="156" t="str">
        <f>+IF('5 Valoración Control'!I181="","",'5 Valoración Control'!I181)</f>
        <v/>
      </c>
      <c r="J181" s="765"/>
      <c r="K181" s="768"/>
      <c r="L181" s="779"/>
      <c r="M181" s="203"/>
      <c r="N181" s="204"/>
      <c r="O181" s="67"/>
      <c r="P181" s="67"/>
      <c r="Q181" s="205"/>
      <c r="R181" s="206"/>
      <c r="S181" s="208"/>
      <c r="T181" s="205"/>
      <c r="U181" s="67"/>
      <c r="V181" s="207"/>
      <c r="W181" s="207"/>
      <c r="X181" s="209"/>
      <c r="Y181" s="204"/>
      <c r="Z181" s="67"/>
      <c r="AA181" s="124"/>
      <c r="AB181" s="210"/>
    </row>
    <row r="182" spans="1:28" hidden="1" x14ac:dyDescent="0.25">
      <c r="A182" s="770"/>
      <c r="B182" s="773"/>
      <c r="C182" s="765"/>
      <c r="D182" s="768"/>
      <c r="E182" s="776"/>
      <c r="F182" s="784"/>
      <c r="G182" s="773"/>
      <c r="H182" s="158" t="s">
        <v>235</v>
      </c>
      <c r="I182" s="156" t="str">
        <f>+IF('5 Valoración Control'!I182="","",'5 Valoración Control'!I182)</f>
        <v/>
      </c>
      <c r="J182" s="765"/>
      <c r="K182" s="768"/>
      <c r="L182" s="779"/>
      <c r="M182" s="203"/>
      <c r="N182" s="204"/>
      <c r="O182" s="67"/>
      <c r="P182" s="67"/>
      <c r="Q182" s="205"/>
      <c r="R182" s="206"/>
      <c r="S182" s="208"/>
      <c r="T182" s="205"/>
      <c r="U182" s="67"/>
      <c r="V182" s="207"/>
      <c r="W182" s="207"/>
      <c r="X182" s="209"/>
      <c r="Y182" s="204"/>
      <c r="Z182" s="67"/>
      <c r="AA182" s="124"/>
      <c r="AB182" s="210"/>
    </row>
    <row r="183" spans="1:28" hidden="1" x14ac:dyDescent="0.25">
      <c r="A183" s="770"/>
      <c r="B183" s="773"/>
      <c r="C183" s="765"/>
      <c r="D183" s="768"/>
      <c r="E183" s="776"/>
      <c r="F183" s="784" t="s">
        <v>237</v>
      </c>
      <c r="G183" s="773" t="str">
        <f>+IF('5 Valoración Control'!G183="","",'5 Valoración Control'!G183)</f>
        <v/>
      </c>
      <c r="H183" s="158" t="s">
        <v>233</v>
      </c>
      <c r="I183" s="156" t="str">
        <f>+IF('5 Valoración Control'!I183="","",'5 Valoración Control'!I183)</f>
        <v/>
      </c>
      <c r="J183" s="765"/>
      <c r="K183" s="768"/>
      <c r="L183" s="779"/>
      <c r="M183" s="203"/>
      <c r="N183" s="204"/>
      <c r="O183" s="67"/>
      <c r="P183" s="67"/>
      <c r="Q183" s="205"/>
      <c r="R183" s="206"/>
      <c r="S183" s="208"/>
      <c r="T183" s="205"/>
      <c r="U183" s="67"/>
      <c r="V183" s="207"/>
      <c r="W183" s="207"/>
      <c r="X183" s="209"/>
      <c r="Y183" s="204"/>
      <c r="Z183" s="67"/>
      <c r="AA183" s="124"/>
      <c r="AB183" s="210"/>
    </row>
    <row r="184" spans="1:28" hidden="1" x14ac:dyDescent="0.25">
      <c r="A184" s="770"/>
      <c r="B184" s="773"/>
      <c r="C184" s="765"/>
      <c r="D184" s="768"/>
      <c r="E184" s="776"/>
      <c r="F184" s="784"/>
      <c r="G184" s="773"/>
      <c r="H184" s="158" t="s">
        <v>234</v>
      </c>
      <c r="I184" s="156" t="str">
        <f>+IF('5 Valoración Control'!I184="","",'5 Valoración Control'!I184)</f>
        <v/>
      </c>
      <c r="J184" s="765"/>
      <c r="K184" s="768"/>
      <c r="L184" s="779"/>
      <c r="M184" s="203"/>
      <c r="N184" s="204"/>
      <c r="O184" s="67"/>
      <c r="P184" s="67"/>
      <c r="Q184" s="205"/>
      <c r="R184" s="206"/>
      <c r="S184" s="208"/>
      <c r="T184" s="205"/>
      <c r="U184" s="67"/>
      <c r="V184" s="207"/>
      <c r="W184" s="207"/>
      <c r="X184" s="209"/>
      <c r="Y184" s="204"/>
      <c r="Z184" s="67"/>
      <c r="AA184" s="124"/>
      <c r="AB184" s="210"/>
    </row>
    <row r="185" spans="1:28" hidden="1" x14ac:dyDescent="0.25">
      <c r="A185" s="770"/>
      <c r="B185" s="773"/>
      <c r="C185" s="765"/>
      <c r="D185" s="768"/>
      <c r="E185" s="776"/>
      <c r="F185" s="784"/>
      <c r="G185" s="773"/>
      <c r="H185" s="158" t="s">
        <v>235</v>
      </c>
      <c r="I185" s="156" t="str">
        <f>+IF('5 Valoración Control'!I185="","",'5 Valoración Control'!I185)</f>
        <v/>
      </c>
      <c r="J185" s="765"/>
      <c r="K185" s="768"/>
      <c r="L185" s="779"/>
      <c r="M185" s="203"/>
      <c r="N185" s="204"/>
      <c r="O185" s="67"/>
      <c r="P185" s="67"/>
      <c r="Q185" s="205"/>
      <c r="R185" s="206"/>
      <c r="S185" s="208"/>
      <c r="T185" s="205"/>
      <c r="U185" s="67"/>
      <c r="V185" s="207"/>
      <c r="W185" s="207"/>
      <c r="X185" s="209"/>
      <c r="Y185" s="204"/>
      <c r="Z185" s="67"/>
      <c r="AA185" s="124"/>
      <c r="AB185" s="210"/>
    </row>
    <row r="186" spans="1:28" hidden="1" x14ac:dyDescent="0.25">
      <c r="A186" s="770"/>
      <c r="B186" s="773"/>
      <c r="C186" s="765"/>
      <c r="D186" s="768"/>
      <c r="E186" s="776"/>
      <c r="F186" s="784" t="s">
        <v>238</v>
      </c>
      <c r="G186" s="773" t="str">
        <f>+IF('5 Valoración Control'!G186="","",'5 Valoración Control'!G186)</f>
        <v/>
      </c>
      <c r="H186" s="158" t="s">
        <v>233</v>
      </c>
      <c r="I186" s="156" t="str">
        <f>+IF('5 Valoración Control'!I186="","",'5 Valoración Control'!I186)</f>
        <v/>
      </c>
      <c r="J186" s="765"/>
      <c r="K186" s="768"/>
      <c r="L186" s="779"/>
      <c r="M186" s="203"/>
      <c r="N186" s="204"/>
      <c r="O186" s="67"/>
      <c r="P186" s="67"/>
      <c r="Q186" s="205"/>
      <c r="R186" s="206"/>
      <c r="S186" s="208"/>
      <c r="T186" s="205"/>
      <c r="U186" s="67"/>
      <c r="V186" s="207"/>
      <c r="W186" s="207"/>
      <c r="X186" s="209"/>
      <c r="Y186" s="204"/>
      <c r="Z186" s="67"/>
      <c r="AA186" s="124"/>
      <c r="AB186" s="210"/>
    </row>
    <row r="187" spans="1:28" hidden="1" x14ac:dyDescent="0.25">
      <c r="A187" s="770"/>
      <c r="B187" s="773"/>
      <c r="C187" s="765"/>
      <c r="D187" s="768"/>
      <c r="E187" s="776"/>
      <c r="F187" s="784"/>
      <c r="G187" s="773"/>
      <c r="H187" s="158" t="s">
        <v>234</v>
      </c>
      <c r="I187" s="156" t="str">
        <f>+IF('5 Valoración Control'!I187="","",'5 Valoración Control'!I187)</f>
        <v/>
      </c>
      <c r="J187" s="765"/>
      <c r="K187" s="768"/>
      <c r="L187" s="779"/>
      <c r="M187" s="203"/>
      <c r="N187" s="204"/>
      <c r="O187" s="67"/>
      <c r="P187" s="67"/>
      <c r="Q187" s="205"/>
      <c r="R187" s="206"/>
      <c r="S187" s="208"/>
      <c r="T187" s="205"/>
      <c r="U187" s="67"/>
      <c r="V187" s="207"/>
      <c r="W187" s="207"/>
      <c r="X187" s="209"/>
      <c r="Y187" s="204"/>
      <c r="Z187" s="67"/>
      <c r="AA187" s="124"/>
      <c r="AB187" s="210"/>
    </row>
    <row r="188" spans="1:28" hidden="1" x14ac:dyDescent="0.25">
      <c r="A188" s="770"/>
      <c r="B188" s="773"/>
      <c r="C188" s="765"/>
      <c r="D188" s="768"/>
      <c r="E188" s="776"/>
      <c r="F188" s="784"/>
      <c r="G188" s="773"/>
      <c r="H188" s="158" t="s">
        <v>235</v>
      </c>
      <c r="I188" s="156" t="str">
        <f>+IF('5 Valoración Control'!I188="","",'5 Valoración Control'!I188)</f>
        <v/>
      </c>
      <c r="J188" s="765"/>
      <c r="K188" s="768"/>
      <c r="L188" s="779"/>
      <c r="M188" s="203"/>
      <c r="N188" s="204"/>
      <c r="O188" s="67"/>
      <c r="P188" s="67"/>
      <c r="Q188" s="205"/>
      <c r="R188" s="206"/>
      <c r="S188" s="208"/>
      <c r="T188" s="205"/>
      <c r="U188" s="67"/>
      <c r="V188" s="207"/>
      <c r="W188" s="207"/>
      <c r="X188" s="209"/>
      <c r="Y188" s="204"/>
      <c r="Z188" s="67"/>
      <c r="AA188" s="124"/>
      <c r="AB188" s="210"/>
    </row>
    <row r="189" spans="1:28" hidden="1" x14ac:dyDescent="0.25">
      <c r="A189" s="770"/>
      <c r="B189" s="773"/>
      <c r="C189" s="765"/>
      <c r="D189" s="768"/>
      <c r="E189" s="776"/>
      <c r="F189" s="784" t="s">
        <v>239</v>
      </c>
      <c r="G189" s="773" t="str">
        <f>+IF('5 Valoración Control'!G189="","",'5 Valoración Control'!G189)</f>
        <v/>
      </c>
      <c r="H189" s="158" t="s">
        <v>233</v>
      </c>
      <c r="I189" s="156" t="str">
        <f>+IF('5 Valoración Control'!I189="","",'5 Valoración Control'!I189)</f>
        <v/>
      </c>
      <c r="J189" s="765"/>
      <c r="K189" s="768"/>
      <c r="L189" s="779"/>
      <c r="M189" s="203"/>
      <c r="N189" s="204"/>
      <c r="O189" s="67"/>
      <c r="P189" s="67"/>
      <c r="Q189" s="205"/>
      <c r="R189" s="206"/>
      <c r="S189" s="208"/>
      <c r="T189" s="205"/>
      <c r="U189" s="67"/>
      <c r="V189" s="207"/>
      <c r="W189" s="207"/>
      <c r="X189" s="209"/>
      <c r="Y189" s="204"/>
      <c r="Z189" s="67"/>
      <c r="AA189" s="124"/>
      <c r="AB189" s="210"/>
    </row>
    <row r="190" spans="1:28" hidden="1" x14ac:dyDescent="0.25">
      <c r="A190" s="770"/>
      <c r="B190" s="773"/>
      <c r="C190" s="765"/>
      <c r="D190" s="768"/>
      <c r="E190" s="776"/>
      <c r="F190" s="784"/>
      <c r="G190" s="773"/>
      <c r="H190" s="158" t="s">
        <v>234</v>
      </c>
      <c r="I190" s="156" t="str">
        <f>+IF('5 Valoración Control'!I190="","",'5 Valoración Control'!I190)</f>
        <v/>
      </c>
      <c r="J190" s="765"/>
      <c r="K190" s="768"/>
      <c r="L190" s="779"/>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71"/>
      <c r="B191" s="774"/>
      <c r="C191" s="766"/>
      <c r="D191" s="769"/>
      <c r="E191" s="777"/>
      <c r="F191" s="785"/>
      <c r="G191" s="774"/>
      <c r="H191" s="159" t="s">
        <v>235</v>
      </c>
      <c r="I191" s="157" t="str">
        <f>+IF('5 Valoración Control'!I191="","",'5 Valoración Control'!I191)</f>
        <v/>
      </c>
      <c r="J191" s="766"/>
      <c r="K191" s="769"/>
      <c r="L191" s="780"/>
      <c r="M191" s="217"/>
      <c r="N191" s="218"/>
      <c r="O191" s="81"/>
      <c r="P191" s="81"/>
      <c r="Q191" s="219"/>
      <c r="R191" s="220"/>
      <c r="S191" s="222"/>
      <c r="T191" s="219"/>
      <c r="U191" s="81"/>
      <c r="V191" s="221"/>
      <c r="W191" s="221"/>
      <c r="X191" s="223"/>
      <c r="Y191" s="218"/>
      <c r="Z191" s="81"/>
      <c r="AA191" s="126"/>
      <c r="AB191" s="224"/>
    </row>
    <row r="192" spans="1:28" hidden="1" x14ac:dyDescent="0.25">
      <c r="A192" s="763" t="str">
        <f>'1 Contexto e Identificación'!$A$23</f>
        <v>R13</v>
      </c>
      <c r="B192" s="772" t="str">
        <f>+'1 Contexto e Identificación'!$E$23</f>
        <v xml:space="preserve">  </v>
      </c>
      <c r="C192" s="764" t="str">
        <f>+'4 Mapa Calor Inherente'!$C$24</f>
        <v/>
      </c>
      <c r="D192" s="767" t="str">
        <f>+'4 Mapa Calor Inherente'!$D$24</f>
        <v/>
      </c>
      <c r="E192" s="775" t="str">
        <f>+'4 Mapa Calor Inherente'!$E$24</f>
        <v/>
      </c>
      <c r="F192" s="786" t="s">
        <v>232</v>
      </c>
      <c r="G192" s="772" t="str">
        <f>+IF('5 Valoración Control'!G192="","",'5 Valoración Control'!G192)</f>
        <v/>
      </c>
      <c r="H192" s="160" t="s">
        <v>233</v>
      </c>
      <c r="I192" s="148" t="str">
        <f>+IF('5 Valoración Control'!I192="","",'5 Valoración Control'!I192)</f>
        <v/>
      </c>
      <c r="J192" s="764" t="str">
        <f>+'6 Mapa Calor Residual'!$C$24</f>
        <v/>
      </c>
      <c r="K192" s="767" t="str">
        <f>+'6 Mapa Calor Residual'!$D$24</f>
        <v/>
      </c>
      <c r="L192" s="778"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70"/>
      <c r="B193" s="773"/>
      <c r="C193" s="765"/>
      <c r="D193" s="768"/>
      <c r="E193" s="776"/>
      <c r="F193" s="784"/>
      <c r="G193" s="773"/>
      <c r="H193" s="158" t="s">
        <v>234</v>
      </c>
      <c r="I193" s="156" t="str">
        <f>+IF('5 Valoración Control'!I193="","",'5 Valoración Control'!I193)</f>
        <v/>
      </c>
      <c r="J193" s="765"/>
      <c r="K193" s="768"/>
      <c r="L193" s="779"/>
      <c r="M193" s="203"/>
      <c r="N193" s="204"/>
      <c r="O193" s="67"/>
      <c r="P193" s="67"/>
      <c r="Q193" s="205"/>
      <c r="R193" s="206"/>
      <c r="S193" s="208"/>
      <c r="T193" s="205"/>
      <c r="U193" s="67"/>
      <c r="V193" s="207"/>
      <c r="W193" s="207"/>
      <c r="X193" s="209"/>
      <c r="Y193" s="204"/>
      <c r="Z193" s="67"/>
      <c r="AA193" s="124"/>
      <c r="AB193" s="210"/>
    </row>
    <row r="194" spans="1:28" hidden="1" x14ac:dyDescent="0.25">
      <c r="A194" s="770"/>
      <c r="B194" s="773"/>
      <c r="C194" s="765"/>
      <c r="D194" s="768"/>
      <c r="E194" s="776"/>
      <c r="F194" s="784"/>
      <c r="G194" s="773"/>
      <c r="H194" s="158" t="s">
        <v>235</v>
      </c>
      <c r="I194" s="156" t="str">
        <f>+IF('5 Valoración Control'!I194="","",'5 Valoración Control'!I194)</f>
        <v/>
      </c>
      <c r="J194" s="765"/>
      <c r="K194" s="768"/>
      <c r="L194" s="779"/>
      <c r="M194" s="203"/>
      <c r="N194" s="204"/>
      <c r="O194" s="67"/>
      <c r="P194" s="67"/>
      <c r="Q194" s="205"/>
      <c r="R194" s="206"/>
      <c r="S194" s="208"/>
      <c r="T194" s="205"/>
      <c r="U194" s="67"/>
      <c r="V194" s="207"/>
      <c r="W194" s="207"/>
      <c r="X194" s="209"/>
      <c r="Y194" s="204"/>
      <c r="Z194" s="67"/>
      <c r="AA194" s="124"/>
      <c r="AB194" s="210"/>
    </row>
    <row r="195" spans="1:28" hidden="1" x14ac:dyDescent="0.25">
      <c r="A195" s="770"/>
      <c r="B195" s="773"/>
      <c r="C195" s="765"/>
      <c r="D195" s="768"/>
      <c r="E195" s="776"/>
      <c r="F195" s="784" t="s">
        <v>236</v>
      </c>
      <c r="G195" s="773" t="str">
        <f>+IF('5 Valoración Control'!G195="","",'5 Valoración Control'!G195)</f>
        <v/>
      </c>
      <c r="H195" s="158" t="s">
        <v>233</v>
      </c>
      <c r="I195" s="156" t="str">
        <f>+IF('5 Valoración Control'!I195="","",'5 Valoración Control'!I195)</f>
        <v/>
      </c>
      <c r="J195" s="765"/>
      <c r="K195" s="768"/>
      <c r="L195" s="779"/>
      <c r="M195" s="203"/>
      <c r="N195" s="204"/>
      <c r="O195" s="67"/>
      <c r="P195" s="67"/>
      <c r="Q195" s="205"/>
      <c r="R195" s="206"/>
      <c r="S195" s="208"/>
      <c r="T195" s="205"/>
      <c r="U195" s="67"/>
      <c r="V195" s="207"/>
      <c r="W195" s="207"/>
      <c r="X195" s="209"/>
      <c r="Y195" s="204"/>
      <c r="Z195" s="67"/>
      <c r="AA195" s="124"/>
      <c r="AB195" s="210"/>
    </row>
    <row r="196" spans="1:28" hidden="1" x14ac:dyDescent="0.25">
      <c r="A196" s="770"/>
      <c r="B196" s="773"/>
      <c r="C196" s="765"/>
      <c r="D196" s="768"/>
      <c r="E196" s="776"/>
      <c r="F196" s="784"/>
      <c r="G196" s="773"/>
      <c r="H196" s="158" t="s">
        <v>234</v>
      </c>
      <c r="I196" s="156" t="str">
        <f>+IF('5 Valoración Control'!I196="","",'5 Valoración Control'!I196)</f>
        <v/>
      </c>
      <c r="J196" s="765"/>
      <c r="K196" s="768"/>
      <c r="L196" s="779"/>
      <c r="M196" s="203"/>
      <c r="N196" s="204"/>
      <c r="O196" s="67"/>
      <c r="P196" s="67"/>
      <c r="Q196" s="205"/>
      <c r="R196" s="206"/>
      <c r="S196" s="208"/>
      <c r="T196" s="205"/>
      <c r="U196" s="67"/>
      <c r="V196" s="207"/>
      <c r="W196" s="207"/>
      <c r="X196" s="209"/>
      <c r="Y196" s="204"/>
      <c r="Z196" s="67"/>
      <c r="AA196" s="124"/>
      <c r="AB196" s="210"/>
    </row>
    <row r="197" spans="1:28" hidden="1" x14ac:dyDescent="0.25">
      <c r="A197" s="770"/>
      <c r="B197" s="773"/>
      <c r="C197" s="765"/>
      <c r="D197" s="768"/>
      <c r="E197" s="776"/>
      <c r="F197" s="784"/>
      <c r="G197" s="773"/>
      <c r="H197" s="158" t="s">
        <v>235</v>
      </c>
      <c r="I197" s="156" t="str">
        <f>+IF('5 Valoración Control'!I197="","",'5 Valoración Control'!I197)</f>
        <v/>
      </c>
      <c r="J197" s="765"/>
      <c r="K197" s="768"/>
      <c r="L197" s="779"/>
      <c r="M197" s="203"/>
      <c r="N197" s="204"/>
      <c r="O197" s="67"/>
      <c r="P197" s="67"/>
      <c r="Q197" s="205"/>
      <c r="R197" s="206"/>
      <c r="S197" s="208"/>
      <c r="T197" s="205"/>
      <c r="U197" s="67"/>
      <c r="V197" s="207"/>
      <c r="W197" s="207"/>
      <c r="X197" s="209"/>
      <c r="Y197" s="204"/>
      <c r="Z197" s="67"/>
      <c r="AA197" s="124"/>
      <c r="AB197" s="210"/>
    </row>
    <row r="198" spans="1:28" hidden="1" x14ac:dyDescent="0.25">
      <c r="A198" s="770"/>
      <c r="B198" s="773"/>
      <c r="C198" s="765"/>
      <c r="D198" s="768"/>
      <c r="E198" s="776"/>
      <c r="F198" s="784" t="s">
        <v>237</v>
      </c>
      <c r="G198" s="773" t="str">
        <f>+IF('5 Valoración Control'!G198="","",'5 Valoración Control'!G198)</f>
        <v/>
      </c>
      <c r="H198" s="158" t="s">
        <v>233</v>
      </c>
      <c r="I198" s="156" t="str">
        <f>+IF('5 Valoración Control'!I198="","",'5 Valoración Control'!I198)</f>
        <v/>
      </c>
      <c r="J198" s="765"/>
      <c r="K198" s="768"/>
      <c r="L198" s="779"/>
      <c r="M198" s="203"/>
      <c r="N198" s="204"/>
      <c r="O198" s="67"/>
      <c r="P198" s="67"/>
      <c r="Q198" s="205"/>
      <c r="R198" s="206"/>
      <c r="S198" s="208"/>
      <c r="T198" s="205"/>
      <c r="U198" s="67"/>
      <c r="V198" s="207"/>
      <c r="W198" s="207"/>
      <c r="X198" s="209"/>
      <c r="Y198" s="204"/>
      <c r="Z198" s="67"/>
      <c r="AA198" s="124"/>
      <c r="AB198" s="210"/>
    </row>
    <row r="199" spans="1:28" hidden="1" x14ac:dyDescent="0.25">
      <c r="A199" s="770"/>
      <c r="B199" s="773"/>
      <c r="C199" s="765"/>
      <c r="D199" s="768"/>
      <c r="E199" s="776"/>
      <c r="F199" s="784"/>
      <c r="G199" s="773"/>
      <c r="H199" s="158" t="s">
        <v>234</v>
      </c>
      <c r="I199" s="156" t="str">
        <f>+IF('5 Valoración Control'!I199="","",'5 Valoración Control'!I199)</f>
        <v/>
      </c>
      <c r="J199" s="765"/>
      <c r="K199" s="768"/>
      <c r="L199" s="779"/>
      <c r="M199" s="203"/>
      <c r="N199" s="204"/>
      <c r="O199" s="67"/>
      <c r="P199" s="67"/>
      <c r="Q199" s="205"/>
      <c r="R199" s="206"/>
      <c r="S199" s="208"/>
      <c r="T199" s="205"/>
      <c r="U199" s="67"/>
      <c r="V199" s="207"/>
      <c r="W199" s="207"/>
      <c r="X199" s="209"/>
      <c r="Y199" s="204"/>
      <c r="Z199" s="67"/>
      <c r="AA199" s="124"/>
      <c r="AB199" s="210"/>
    </row>
    <row r="200" spans="1:28" hidden="1" x14ac:dyDescent="0.25">
      <c r="A200" s="770"/>
      <c r="B200" s="773"/>
      <c r="C200" s="765"/>
      <c r="D200" s="768"/>
      <c r="E200" s="776"/>
      <c r="F200" s="784"/>
      <c r="G200" s="773"/>
      <c r="H200" s="158" t="s">
        <v>235</v>
      </c>
      <c r="I200" s="156" t="str">
        <f>+IF('5 Valoración Control'!I200="","",'5 Valoración Control'!I200)</f>
        <v/>
      </c>
      <c r="J200" s="765"/>
      <c r="K200" s="768"/>
      <c r="L200" s="779"/>
      <c r="M200" s="203"/>
      <c r="N200" s="204"/>
      <c r="O200" s="67"/>
      <c r="P200" s="67"/>
      <c r="Q200" s="205"/>
      <c r="R200" s="206"/>
      <c r="S200" s="208"/>
      <c r="T200" s="205"/>
      <c r="U200" s="67"/>
      <c r="V200" s="207"/>
      <c r="W200" s="207"/>
      <c r="X200" s="209"/>
      <c r="Y200" s="204"/>
      <c r="Z200" s="67"/>
      <c r="AA200" s="124"/>
      <c r="AB200" s="210"/>
    </row>
    <row r="201" spans="1:28" hidden="1" x14ac:dyDescent="0.25">
      <c r="A201" s="770"/>
      <c r="B201" s="773"/>
      <c r="C201" s="765"/>
      <c r="D201" s="768"/>
      <c r="E201" s="776"/>
      <c r="F201" s="784" t="s">
        <v>238</v>
      </c>
      <c r="G201" s="773" t="str">
        <f>+IF('5 Valoración Control'!G201="","",'5 Valoración Control'!G201)</f>
        <v/>
      </c>
      <c r="H201" s="158" t="s">
        <v>233</v>
      </c>
      <c r="I201" s="156" t="str">
        <f>+IF('5 Valoración Control'!I201="","",'5 Valoración Control'!I201)</f>
        <v/>
      </c>
      <c r="J201" s="765"/>
      <c r="K201" s="768"/>
      <c r="L201" s="779"/>
      <c r="M201" s="203"/>
      <c r="N201" s="204"/>
      <c r="O201" s="67"/>
      <c r="P201" s="67"/>
      <c r="Q201" s="205"/>
      <c r="R201" s="206"/>
      <c r="S201" s="208"/>
      <c r="T201" s="205"/>
      <c r="U201" s="67"/>
      <c r="V201" s="207"/>
      <c r="W201" s="207"/>
      <c r="X201" s="209"/>
      <c r="Y201" s="204"/>
      <c r="Z201" s="67"/>
      <c r="AA201" s="124"/>
      <c r="AB201" s="210"/>
    </row>
    <row r="202" spans="1:28" hidden="1" x14ac:dyDescent="0.25">
      <c r="A202" s="770"/>
      <c r="B202" s="773"/>
      <c r="C202" s="765"/>
      <c r="D202" s="768"/>
      <c r="E202" s="776"/>
      <c r="F202" s="784"/>
      <c r="G202" s="773"/>
      <c r="H202" s="158" t="s">
        <v>234</v>
      </c>
      <c r="I202" s="156" t="str">
        <f>+IF('5 Valoración Control'!I202="","",'5 Valoración Control'!I202)</f>
        <v/>
      </c>
      <c r="J202" s="765"/>
      <c r="K202" s="768"/>
      <c r="L202" s="779"/>
      <c r="M202" s="203"/>
      <c r="N202" s="204"/>
      <c r="O202" s="67"/>
      <c r="P202" s="67"/>
      <c r="Q202" s="205"/>
      <c r="R202" s="206"/>
      <c r="S202" s="208"/>
      <c r="T202" s="205"/>
      <c r="U202" s="67"/>
      <c r="V202" s="207"/>
      <c r="W202" s="207"/>
      <c r="X202" s="209"/>
      <c r="Y202" s="204"/>
      <c r="Z202" s="67"/>
      <c r="AA202" s="124"/>
      <c r="AB202" s="210"/>
    </row>
    <row r="203" spans="1:28" hidden="1" x14ac:dyDescent="0.25">
      <c r="A203" s="770"/>
      <c r="B203" s="773"/>
      <c r="C203" s="765"/>
      <c r="D203" s="768"/>
      <c r="E203" s="776"/>
      <c r="F203" s="784"/>
      <c r="G203" s="773"/>
      <c r="H203" s="158" t="s">
        <v>235</v>
      </c>
      <c r="I203" s="156" t="str">
        <f>+IF('5 Valoración Control'!I203="","",'5 Valoración Control'!I203)</f>
        <v/>
      </c>
      <c r="J203" s="765"/>
      <c r="K203" s="768"/>
      <c r="L203" s="779"/>
      <c r="M203" s="203"/>
      <c r="N203" s="204"/>
      <c r="O203" s="67"/>
      <c r="P203" s="67"/>
      <c r="Q203" s="205"/>
      <c r="R203" s="206"/>
      <c r="S203" s="208"/>
      <c r="T203" s="205"/>
      <c r="U203" s="67"/>
      <c r="V203" s="207"/>
      <c r="W203" s="207"/>
      <c r="X203" s="209"/>
      <c r="Y203" s="204"/>
      <c r="Z203" s="67"/>
      <c r="AA203" s="124"/>
      <c r="AB203" s="210"/>
    </row>
    <row r="204" spans="1:28" hidden="1" x14ac:dyDescent="0.25">
      <c r="A204" s="770"/>
      <c r="B204" s="773"/>
      <c r="C204" s="765"/>
      <c r="D204" s="768"/>
      <c r="E204" s="776"/>
      <c r="F204" s="784" t="s">
        <v>239</v>
      </c>
      <c r="G204" s="773" t="str">
        <f>+IF('5 Valoración Control'!G204="","",'5 Valoración Control'!G204)</f>
        <v/>
      </c>
      <c r="H204" s="158" t="s">
        <v>233</v>
      </c>
      <c r="I204" s="156" t="str">
        <f>+IF('5 Valoración Control'!I204="","",'5 Valoración Control'!I204)</f>
        <v/>
      </c>
      <c r="J204" s="765"/>
      <c r="K204" s="768"/>
      <c r="L204" s="779"/>
      <c r="M204" s="203"/>
      <c r="N204" s="204"/>
      <c r="O204" s="67"/>
      <c r="P204" s="67"/>
      <c r="Q204" s="205"/>
      <c r="R204" s="206"/>
      <c r="S204" s="208"/>
      <c r="T204" s="205"/>
      <c r="U204" s="67"/>
      <c r="V204" s="207"/>
      <c r="W204" s="207"/>
      <c r="X204" s="209"/>
      <c r="Y204" s="204"/>
      <c r="Z204" s="67"/>
      <c r="AA204" s="124"/>
      <c r="AB204" s="210"/>
    </row>
    <row r="205" spans="1:28" hidden="1" x14ac:dyDescent="0.25">
      <c r="A205" s="770"/>
      <c r="B205" s="773"/>
      <c r="C205" s="765"/>
      <c r="D205" s="768"/>
      <c r="E205" s="776"/>
      <c r="F205" s="784"/>
      <c r="G205" s="773"/>
      <c r="H205" s="158" t="s">
        <v>234</v>
      </c>
      <c r="I205" s="156" t="str">
        <f>+IF('5 Valoración Control'!I205="","",'5 Valoración Control'!I205)</f>
        <v/>
      </c>
      <c r="J205" s="765"/>
      <c r="K205" s="768"/>
      <c r="L205" s="779"/>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71"/>
      <c r="B206" s="774"/>
      <c r="C206" s="766"/>
      <c r="D206" s="769"/>
      <c r="E206" s="777"/>
      <c r="F206" s="785"/>
      <c r="G206" s="774"/>
      <c r="H206" s="159" t="s">
        <v>235</v>
      </c>
      <c r="I206" s="157" t="str">
        <f>+IF('5 Valoración Control'!I206="","",'5 Valoración Control'!I206)</f>
        <v/>
      </c>
      <c r="J206" s="766"/>
      <c r="K206" s="769"/>
      <c r="L206" s="780"/>
      <c r="M206" s="217"/>
      <c r="N206" s="218"/>
      <c r="O206" s="81"/>
      <c r="P206" s="81"/>
      <c r="Q206" s="219"/>
      <c r="R206" s="220"/>
      <c r="S206" s="222"/>
      <c r="T206" s="219"/>
      <c r="U206" s="81"/>
      <c r="V206" s="221"/>
      <c r="W206" s="221"/>
      <c r="X206" s="223"/>
      <c r="Y206" s="218"/>
      <c r="Z206" s="81"/>
      <c r="AA206" s="126"/>
      <c r="AB206" s="224"/>
    </row>
    <row r="207" spans="1:28" hidden="1" x14ac:dyDescent="0.25">
      <c r="A207" s="763" t="str">
        <f>'1 Contexto e Identificación'!$A$24</f>
        <v>R14</v>
      </c>
      <c r="B207" s="772" t="str">
        <f>+'1 Contexto e Identificación'!$E$24</f>
        <v xml:space="preserve">  </v>
      </c>
      <c r="C207" s="764" t="str">
        <f>+'4 Mapa Calor Inherente'!$C$25</f>
        <v/>
      </c>
      <c r="D207" s="767" t="str">
        <f>+'4 Mapa Calor Inherente'!$D$25</f>
        <v/>
      </c>
      <c r="E207" s="775" t="str">
        <f>+'4 Mapa Calor Inherente'!$E$25</f>
        <v/>
      </c>
      <c r="F207" s="786" t="s">
        <v>232</v>
      </c>
      <c r="G207" s="772" t="str">
        <f>+IF('5 Valoración Control'!G207="","",'5 Valoración Control'!G207)</f>
        <v/>
      </c>
      <c r="H207" s="160" t="s">
        <v>233</v>
      </c>
      <c r="I207" s="148" t="str">
        <f>+IF('5 Valoración Control'!I207="","",'5 Valoración Control'!I207)</f>
        <v/>
      </c>
      <c r="J207" s="764" t="str">
        <f>+'6 Mapa Calor Residual'!$C$25</f>
        <v/>
      </c>
      <c r="K207" s="767" t="str">
        <f>+'6 Mapa Calor Residual'!$D$25</f>
        <v/>
      </c>
      <c r="L207" s="778"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70"/>
      <c r="B208" s="773"/>
      <c r="C208" s="765"/>
      <c r="D208" s="768"/>
      <c r="E208" s="776"/>
      <c r="F208" s="784"/>
      <c r="G208" s="773"/>
      <c r="H208" s="158" t="s">
        <v>234</v>
      </c>
      <c r="I208" s="156" t="str">
        <f>+IF('5 Valoración Control'!I208="","",'5 Valoración Control'!I208)</f>
        <v/>
      </c>
      <c r="J208" s="765"/>
      <c r="K208" s="768"/>
      <c r="L208" s="779"/>
      <c r="M208" s="203"/>
      <c r="N208" s="204"/>
      <c r="O208" s="67"/>
      <c r="P208" s="67"/>
      <c r="Q208" s="205"/>
      <c r="R208" s="206"/>
      <c r="S208" s="208"/>
      <c r="T208" s="205"/>
      <c r="U208" s="67"/>
      <c r="V208" s="207"/>
      <c r="W208" s="207"/>
      <c r="X208" s="209"/>
      <c r="Y208" s="204"/>
      <c r="Z208" s="67"/>
      <c r="AA208" s="124"/>
      <c r="AB208" s="210"/>
    </row>
    <row r="209" spans="1:28" hidden="1" x14ac:dyDescent="0.25">
      <c r="A209" s="770"/>
      <c r="B209" s="773"/>
      <c r="C209" s="765"/>
      <c r="D209" s="768"/>
      <c r="E209" s="776"/>
      <c r="F209" s="784"/>
      <c r="G209" s="773"/>
      <c r="H209" s="158" t="s">
        <v>235</v>
      </c>
      <c r="I209" s="156" t="str">
        <f>+IF('5 Valoración Control'!I209="","",'5 Valoración Control'!I209)</f>
        <v/>
      </c>
      <c r="J209" s="765"/>
      <c r="K209" s="768"/>
      <c r="L209" s="779"/>
      <c r="M209" s="203"/>
      <c r="N209" s="204"/>
      <c r="O209" s="67"/>
      <c r="P209" s="67"/>
      <c r="Q209" s="205"/>
      <c r="R209" s="206"/>
      <c r="S209" s="208"/>
      <c r="T209" s="205"/>
      <c r="U209" s="67"/>
      <c r="V209" s="207"/>
      <c r="W209" s="207"/>
      <c r="X209" s="209"/>
      <c r="Y209" s="204"/>
      <c r="Z209" s="67"/>
      <c r="AA209" s="124"/>
      <c r="AB209" s="210"/>
    </row>
    <row r="210" spans="1:28" hidden="1" x14ac:dyDescent="0.25">
      <c r="A210" s="770"/>
      <c r="B210" s="773"/>
      <c r="C210" s="765"/>
      <c r="D210" s="768"/>
      <c r="E210" s="776"/>
      <c r="F210" s="784" t="s">
        <v>236</v>
      </c>
      <c r="G210" s="773" t="str">
        <f>+IF('5 Valoración Control'!G210="","",'5 Valoración Control'!G210)</f>
        <v/>
      </c>
      <c r="H210" s="158" t="s">
        <v>233</v>
      </c>
      <c r="I210" s="156" t="str">
        <f>+IF('5 Valoración Control'!I210="","",'5 Valoración Control'!I210)</f>
        <v/>
      </c>
      <c r="J210" s="765"/>
      <c r="K210" s="768"/>
      <c r="L210" s="779"/>
      <c r="M210" s="203"/>
      <c r="N210" s="204"/>
      <c r="O210" s="67"/>
      <c r="P210" s="67"/>
      <c r="Q210" s="205"/>
      <c r="R210" s="206"/>
      <c r="S210" s="208"/>
      <c r="T210" s="205"/>
      <c r="U210" s="67"/>
      <c r="V210" s="207"/>
      <c r="W210" s="207"/>
      <c r="X210" s="209"/>
      <c r="Y210" s="204"/>
      <c r="Z210" s="67"/>
      <c r="AA210" s="124"/>
      <c r="AB210" s="210"/>
    </row>
    <row r="211" spans="1:28" hidden="1" x14ac:dyDescent="0.25">
      <c r="A211" s="770"/>
      <c r="B211" s="773"/>
      <c r="C211" s="765"/>
      <c r="D211" s="768"/>
      <c r="E211" s="776"/>
      <c r="F211" s="784"/>
      <c r="G211" s="773"/>
      <c r="H211" s="158" t="s">
        <v>234</v>
      </c>
      <c r="I211" s="156" t="str">
        <f>+IF('5 Valoración Control'!I211="","",'5 Valoración Control'!I211)</f>
        <v/>
      </c>
      <c r="J211" s="765"/>
      <c r="K211" s="768"/>
      <c r="L211" s="779"/>
      <c r="M211" s="203"/>
      <c r="N211" s="204"/>
      <c r="O211" s="67"/>
      <c r="P211" s="67"/>
      <c r="Q211" s="205"/>
      <c r="R211" s="206"/>
      <c r="S211" s="208"/>
      <c r="T211" s="205"/>
      <c r="U211" s="67"/>
      <c r="V211" s="207"/>
      <c r="W211" s="207"/>
      <c r="X211" s="209"/>
      <c r="Y211" s="204"/>
      <c r="Z211" s="67"/>
      <c r="AA211" s="124"/>
      <c r="AB211" s="210"/>
    </row>
    <row r="212" spans="1:28" hidden="1" x14ac:dyDescent="0.25">
      <c r="A212" s="770"/>
      <c r="B212" s="773"/>
      <c r="C212" s="765"/>
      <c r="D212" s="768"/>
      <c r="E212" s="776"/>
      <c r="F212" s="784"/>
      <c r="G212" s="773"/>
      <c r="H212" s="158" t="s">
        <v>235</v>
      </c>
      <c r="I212" s="156" t="str">
        <f>+IF('5 Valoración Control'!I212="","",'5 Valoración Control'!I212)</f>
        <v/>
      </c>
      <c r="J212" s="765"/>
      <c r="K212" s="768"/>
      <c r="L212" s="779"/>
      <c r="M212" s="203"/>
      <c r="N212" s="204"/>
      <c r="O212" s="67"/>
      <c r="P212" s="67"/>
      <c r="Q212" s="205"/>
      <c r="R212" s="206"/>
      <c r="S212" s="208"/>
      <c r="T212" s="205"/>
      <c r="U212" s="67"/>
      <c r="V212" s="207"/>
      <c r="W212" s="207"/>
      <c r="X212" s="209"/>
      <c r="Y212" s="204"/>
      <c r="Z212" s="67"/>
      <c r="AA212" s="124"/>
      <c r="AB212" s="210"/>
    </row>
    <row r="213" spans="1:28" hidden="1" x14ac:dyDescent="0.25">
      <c r="A213" s="770"/>
      <c r="B213" s="773"/>
      <c r="C213" s="765"/>
      <c r="D213" s="768"/>
      <c r="E213" s="776"/>
      <c r="F213" s="784" t="s">
        <v>237</v>
      </c>
      <c r="G213" s="773" t="str">
        <f>+IF('5 Valoración Control'!G213="","",'5 Valoración Control'!G213)</f>
        <v/>
      </c>
      <c r="H213" s="158" t="s">
        <v>233</v>
      </c>
      <c r="I213" s="156" t="str">
        <f>+IF('5 Valoración Control'!I213="","",'5 Valoración Control'!I213)</f>
        <v/>
      </c>
      <c r="J213" s="765"/>
      <c r="K213" s="768"/>
      <c r="L213" s="779"/>
      <c r="M213" s="203"/>
      <c r="N213" s="204"/>
      <c r="O213" s="67"/>
      <c r="P213" s="67"/>
      <c r="Q213" s="205"/>
      <c r="R213" s="206"/>
      <c r="S213" s="208"/>
      <c r="T213" s="205"/>
      <c r="U213" s="67"/>
      <c r="V213" s="207"/>
      <c r="W213" s="207"/>
      <c r="X213" s="209"/>
      <c r="Y213" s="204"/>
      <c r="Z213" s="67"/>
      <c r="AA213" s="124"/>
      <c r="AB213" s="210"/>
    </row>
    <row r="214" spans="1:28" hidden="1" x14ac:dyDescent="0.25">
      <c r="A214" s="770"/>
      <c r="B214" s="773"/>
      <c r="C214" s="765"/>
      <c r="D214" s="768"/>
      <c r="E214" s="776"/>
      <c r="F214" s="784"/>
      <c r="G214" s="773"/>
      <c r="H214" s="158" t="s">
        <v>234</v>
      </c>
      <c r="I214" s="156" t="str">
        <f>+IF('5 Valoración Control'!I214="","",'5 Valoración Control'!I214)</f>
        <v/>
      </c>
      <c r="J214" s="765"/>
      <c r="K214" s="768"/>
      <c r="L214" s="779"/>
      <c r="M214" s="203"/>
      <c r="N214" s="204"/>
      <c r="O214" s="67"/>
      <c r="P214" s="67"/>
      <c r="Q214" s="205"/>
      <c r="R214" s="206"/>
      <c r="S214" s="208"/>
      <c r="T214" s="205"/>
      <c r="U214" s="67"/>
      <c r="V214" s="207"/>
      <c r="W214" s="207"/>
      <c r="X214" s="209"/>
      <c r="Y214" s="204"/>
      <c r="Z214" s="67"/>
      <c r="AA214" s="124"/>
      <c r="AB214" s="210"/>
    </row>
    <row r="215" spans="1:28" hidden="1" x14ac:dyDescent="0.25">
      <c r="A215" s="770"/>
      <c r="B215" s="773"/>
      <c r="C215" s="765"/>
      <c r="D215" s="768"/>
      <c r="E215" s="776"/>
      <c r="F215" s="784"/>
      <c r="G215" s="773"/>
      <c r="H215" s="158" t="s">
        <v>235</v>
      </c>
      <c r="I215" s="156" t="str">
        <f>+IF('5 Valoración Control'!I215="","",'5 Valoración Control'!I215)</f>
        <v/>
      </c>
      <c r="J215" s="765"/>
      <c r="K215" s="768"/>
      <c r="L215" s="779"/>
      <c r="M215" s="203"/>
      <c r="N215" s="204"/>
      <c r="O215" s="67"/>
      <c r="P215" s="67"/>
      <c r="Q215" s="205"/>
      <c r="R215" s="206"/>
      <c r="S215" s="208"/>
      <c r="T215" s="205"/>
      <c r="U215" s="67"/>
      <c r="V215" s="207"/>
      <c r="W215" s="207"/>
      <c r="X215" s="209"/>
      <c r="Y215" s="204"/>
      <c r="Z215" s="67"/>
      <c r="AA215" s="124"/>
      <c r="AB215" s="210"/>
    </row>
    <row r="216" spans="1:28" hidden="1" x14ac:dyDescent="0.25">
      <c r="A216" s="770"/>
      <c r="B216" s="773"/>
      <c r="C216" s="765"/>
      <c r="D216" s="768"/>
      <c r="E216" s="776"/>
      <c r="F216" s="784" t="s">
        <v>238</v>
      </c>
      <c r="G216" s="773" t="str">
        <f>+IF('5 Valoración Control'!G216="","",'5 Valoración Control'!G216)</f>
        <v/>
      </c>
      <c r="H216" s="158" t="s">
        <v>233</v>
      </c>
      <c r="I216" s="156" t="str">
        <f>+IF('5 Valoración Control'!I216="","",'5 Valoración Control'!I216)</f>
        <v/>
      </c>
      <c r="J216" s="765"/>
      <c r="K216" s="768"/>
      <c r="L216" s="779"/>
      <c r="M216" s="203"/>
      <c r="N216" s="204"/>
      <c r="O216" s="67"/>
      <c r="P216" s="67"/>
      <c r="Q216" s="205"/>
      <c r="R216" s="206"/>
      <c r="S216" s="208"/>
      <c r="T216" s="205"/>
      <c r="U216" s="67"/>
      <c r="V216" s="207"/>
      <c r="W216" s="207"/>
      <c r="X216" s="209"/>
      <c r="Y216" s="204"/>
      <c r="Z216" s="67"/>
      <c r="AA216" s="124"/>
      <c r="AB216" s="210"/>
    </row>
    <row r="217" spans="1:28" hidden="1" x14ac:dyDescent="0.25">
      <c r="A217" s="770"/>
      <c r="B217" s="773"/>
      <c r="C217" s="765"/>
      <c r="D217" s="768"/>
      <c r="E217" s="776"/>
      <c r="F217" s="784"/>
      <c r="G217" s="773"/>
      <c r="H217" s="158" t="s">
        <v>234</v>
      </c>
      <c r="I217" s="156" t="str">
        <f>+IF('5 Valoración Control'!I217="","",'5 Valoración Control'!I217)</f>
        <v/>
      </c>
      <c r="J217" s="765"/>
      <c r="K217" s="768"/>
      <c r="L217" s="779"/>
      <c r="M217" s="203"/>
      <c r="N217" s="204"/>
      <c r="O217" s="67"/>
      <c r="P217" s="67"/>
      <c r="Q217" s="205"/>
      <c r="R217" s="206"/>
      <c r="S217" s="208"/>
      <c r="T217" s="205"/>
      <c r="U217" s="67"/>
      <c r="V217" s="207"/>
      <c r="W217" s="207"/>
      <c r="X217" s="209"/>
      <c r="Y217" s="204"/>
      <c r="Z217" s="67"/>
      <c r="AA217" s="124"/>
      <c r="AB217" s="210"/>
    </row>
    <row r="218" spans="1:28" hidden="1" x14ac:dyDescent="0.25">
      <c r="A218" s="770"/>
      <c r="B218" s="773"/>
      <c r="C218" s="765"/>
      <c r="D218" s="768"/>
      <c r="E218" s="776"/>
      <c r="F218" s="784"/>
      <c r="G218" s="773"/>
      <c r="H218" s="158" t="s">
        <v>235</v>
      </c>
      <c r="I218" s="156" t="str">
        <f>+IF('5 Valoración Control'!I218="","",'5 Valoración Control'!I218)</f>
        <v/>
      </c>
      <c r="J218" s="765"/>
      <c r="K218" s="768"/>
      <c r="L218" s="779"/>
      <c r="M218" s="203"/>
      <c r="N218" s="204"/>
      <c r="O218" s="67"/>
      <c r="P218" s="67"/>
      <c r="Q218" s="205"/>
      <c r="R218" s="206"/>
      <c r="S218" s="208"/>
      <c r="T218" s="205"/>
      <c r="U218" s="67"/>
      <c r="V218" s="207"/>
      <c r="W218" s="207"/>
      <c r="X218" s="209"/>
      <c r="Y218" s="204"/>
      <c r="Z218" s="67"/>
      <c r="AA218" s="124"/>
      <c r="AB218" s="210"/>
    </row>
    <row r="219" spans="1:28" hidden="1" x14ac:dyDescent="0.25">
      <c r="A219" s="770"/>
      <c r="B219" s="773"/>
      <c r="C219" s="765"/>
      <c r="D219" s="768"/>
      <c r="E219" s="776"/>
      <c r="F219" s="784" t="s">
        <v>239</v>
      </c>
      <c r="G219" s="773" t="str">
        <f>+IF('5 Valoración Control'!G219="","",'5 Valoración Control'!G219)</f>
        <v/>
      </c>
      <c r="H219" s="158" t="s">
        <v>233</v>
      </c>
      <c r="I219" s="156" t="str">
        <f>+IF('5 Valoración Control'!I219="","",'5 Valoración Control'!I219)</f>
        <v/>
      </c>
      <c r="J219" s="765"/>
      <c r="K219" s="768"/>
      <c r="L219" s="779"/>
      <c r="M219" s="203"/>
      <c r="N219" s="204"/>
      <c r="O219" s="67"/>
      <c r="P219" s="67"/>
      <c r="Q219" s="205"/>
      <c r="R219" s="206"/>
      <c r="S219" s="208"/>
      <c r="T219" s="205"/>
      <c r="U219" s="67"/>
      <c r="V219" s="207"/>
      <c r="W219" s="207"/>
      <c r="X219" s="209"/>
      <c r="Y219" s="204"/>
      <c r="Z219" s="67"/>
      <c r="AA219" s="124"/>
      <c r="AB219" s="210"/>
    </row>
    <row r="220" spans="1:28" hidden="1" x14ac:dyDescent="0.25">
      <c r="A220" s="770"/>
      <c r="B220" s="773"/>
      <c r="C220" s="765"/>
      <c r="D220" s="768"/>
      <c r="E220" s="776"/>
      <c r="F220" s="784"/>
      <c r="G220" s="773"/>
      <c r="H220" s="158" t="s">
        <v>234</v>
      </c>
      <c r="I220" s="156" t="str">
        <f>+IF('5 Valoración Control'!I220="","",'5 Valoración Control'!I220)</f>
        <v/>
      </c>
      <c r="J220" s="765"/>
      <c r="K220" s="768"/>
      <c r="L220" s="779"/>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71"/>
      <c r="B221" s="774"/>
      <c r="C221" s="766"/>
      <c r="D221" s="769"/>
      <c r="E221" s="777"/>
      <c r="F221" s="785"/>
      <c r="G221" s="774"/>
      <c r="H221" s="159" t="s">
        <v>235</v>
      </c>
      <c r="I221" s="157" t="str">
        <f>+IF('5 Valoración Control'!I221="","",'5 Valoración Control'!I221)</f>
        <v/>
      </c>
      <c r="J221" s="766"/>
      <c r="K221" s="769"/>
      <c r="L221" s="780"/>
      <c r="M221" s="217"/>
      <c r="N221" s="218"/>
      <c r="O221" s="81"/>
      <c r="P221" s="81"/>
      <c r="Q221" s="219"/>
      <c r="R221" s="220"/>
      <c r="S221" s="222"/>
      <c r="T221" s="219"/>
      <c r="U221" s="81"/>
      <c r="V221" s="221"/>
      <c r="W221" s="221"/>
      <c r="X221" s="223"/>
      <c r="Y221" s="218"/>
      <c r="Z221" s="81"/>
      <c r="AA221" s="126"/>
      <c r="AB221" s="224"/>
    </row>
    <row r="222" spans="1:28" hidden="1" x14ac:dyDescent="0.25">
      <c r="A222" s="763" t="str">
        <f>'1 Contexto e Identificación'!$A$25</f>
        <v>R15</v>
      </c>
      <c r="B222" s="772" t="str">
        <f>+'1 Contexto e Identificación'!$E$25</f>
        <v xml:space="preserve">  </v>
      </c>
      <c r="C222" s="764" t="str">
        <f>+'4 Mapa Calor Inherente'!$C$26</f>
        <v/>
      </c>
      <c r="D222" s="767" t="str">
        <f>+'4 Mapa Calor Inherente'!$D$26</f>
        <v/>
      </c>
      <c r="E222" s="775" t="str">
        <f>+'4 Mapa Calor Inherente'!$E$26</f>
        <v/>
      </c>
      <c r="F222" s="786" t="s">
        <v>232</v>
      </c>
      <c r="G222" s="772" t="str">
        <f>+IF('5 Valoración Control'!G222="","",'5 Valoración Control'!G222)</f>
        <v/>
      </c>
      <c r="H222" s="160" t="s">
        <v>233</v>
      </c>
      <c r="I222" s="148" t="str">
        <f>+IF('5 Valoración Control'!I222="","",'5 Valoración Control'!I222)</f>
        <v/>
      </c>
      <c r="J222" s="764" t="str">
        <f>+'6 Mapa Calor Residual'!$C$26</f>
        <v/>
      </c>
      <c r="K222" s="767" t="str">
        <f>+'6 Mapa Calor Residual'!$D$26</f>
        <v/>
      </c>
      <c r="L222" s="778"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70"/>
      <c r="B223" s="773"/>
      <c r="C223" s="765"/>
      <c r="D223" s="768"/>
      <c r="E223" s="776"/>
      <c r="F223" s="784"/>
      <c r="G223" s="773"/>
      <c r="H223" s="158" t="s">
        <v>234</v>
      </c>
      <c r="I223" s="156" t="str">
        <f>+IF('5 Valoración Control'!I223="","",'5 Valoración Control'!I223)</f>
        <v/>
      </c>
      <c r="J223" s="765"/>
      <c r="K223" s="768"/>
      <c r="L223" s="779"/>
      <c r="M223" s="203"/>
      <c r="N223" s="204"/>
      <c r="O223" s="67"/>
      <c r="P223" s="67"/>
      <c r="Q223" s="205"/>
      <c r="R223" s="206"/>
      <c r="S223" s="208"/>
      <c r="T223" s="205"/>
      <c r="U223" s="67"/>
      <c r="V223" s="207"/>
      <c r="W223" s="207"/>
      <c r="X223" s="209"/>
      <c r="Y223" s="204"/>
      <c r="Z223" s="67"/>
      <c r="AA223" s="124"/>
      <c r="AB223" s="210"/>
    </row>
    <row r="224" spans="1:28" hidden="1" x14ac:dyDescent="0.25">
      <c r="A224" s="770"/>
      <c r="B224" s="773"/>
      <c r="C224" s="765"/>
      <c r="D224" s="768"/>
      <c r="E224" s="776"/>
      <c r="F224" s="784"/>
      <c r="G224" s="773"/>
      <c r="H224" s="158" t="s">
        <v>235</v>
      </c>
      <c r="I224" s="156" t="str">
        <f>+IF('5 Valoración Control'!I224="","",'5 Valoración Control'!I224)</f>
        <v/>
      </c>
      <c r="J224" s="765"/>
      <c r="K224" s="768"/>
      <c r="L224" s="779"/>
      <c r="M224" s="203"/>
      <c r="N224" s="204"/>
      <c r="O224" s="67"/>
      <c r="P224" s="67"/>
      <c r="Q224" s="205"/>
      <c r="R224" s="206"/>
      <c r="S224" s="208"/>
      <c r="T224" s="205"/>
      <c r="U224" s="67"/>
      <c r="V224" s="207"/>
      <c r="W224" s="207"/>
      <c r="X224" s="209"/>
      <c r="Y224" s="204"/>
      <c r="Z224" s="67"/>
      <c r="AA224" s="124"/>
      <c r="AB224" s="210"/>
    </row>
    <row r="225" spans="1:28" hidden="1" x14ac:dyDescent="0.25">
      <c r="A225" s="770"/>
      <c r="B225" s="773"/>
      <c r="C225" s="765"/>
      <c r="D225" s="768"/>
      <c r="E225" s="776"/>
      <c r="F225" s="784" t="s">
        <v>236</v>
      </c>
      <c r="G225" s="773" t="str">
        <f>+IF('5 Valoración Control'!G225="","",'5 Valoración Control'!G225)</f>
        <v/>
      </c>
      <c r="H225" s="158" t="s">
        <v>233</v>
      </c>
      <c r="I225" s="156" t="str">
        <f>+IF('5 Valoración Control'!I225="","",'5 Valoración Control'!I225)</f>
        <v/>
      </c>
      <c r="J225" s="765"/>
      <c r="K225" s="768"/>
      <c r="L225" s="779"/>
      <c r="M225" s="203"/>
      <c r="N225" s="204"/>
      <c r="O225" s="67"/>
      <c r="P225" s="67"/>
      <c r="Q225" s="205"/>
      <c r="R225" s="206"/>
      <c r="S225" s="208"/>
      <c r="T225" s="205"/>
      <c r="U225" s="67"/>
      <c r="V225" s="207"/>
      <c r="W225" s="207"/>
      <c r="X225" s="209"/>
      <c r="Y225" s="204"/>
      <c r="Z225" s="67"/>
      <c r="AA225" s="124"/>
      <c r="AB225" s="210"/>
    </row>
    <row r="226" spans="1:28" hidden="1" x14ac:dyDescent="0.25">
      <c r="A226" s="770"/>
      <c r="B226" s="773"/>
      <c r="C226" s="765"/>
      <c r="D226" s="768"/>
      <c r="E226" s="776"/>
      <c r="F226" s="784"/>
      <c r="G226" s="773"/>
      <c r="H226" s="158" t="s">
        <v>234</v>
      </c>
      <c r="I226" s="156" t="str">
        <f>+IF('5 Valoración Control'!I226="","",'5 Valoración Control'!I226)</f>
        <v/>
      </c>
      <c r="J226" s="765"/>
      <c r="K226" s="768"/>
      <c r="L226" s="779"/>
      <c r="M226" s="203"/>
      <c r="N226" s="204"/>
      <c r="O226" s="67"/>
      <c r="P226" s="67"/>
      <c r="Q226" s="205"/>
      <c r="R226" s="206"/>
      <c r="S226" s="208"/>
      <c r="T226" s="205"/>
      <c r="U226" s="67"/>
      <c r="V226" s="207"/>
      <c r="W226" s="207"/>
      <c r="X226" s="209"/>
      <c r="Y226" s="204"/>
      <c r="Z226" s="67"/>
      <c r="AA226" s="124"/>
      <c r="AB226" s="210"/>
    </row>
    <row r="227" spans="1:28" hidden="1" x14ac:dyDescent="0.25">
      <c r="A227" s="770"/>
      <c r="B227" s="773"/>
      <c r="C227" s="765"/>
      <c r="D227" s="768"/>
      <c r="E227" s="776"/>
      <c r="F227" s="784"/>
      <c r="G227" s="773"/>
      <c r="H227" s="158" t="s">
        <v>235</v>
      </c>
      <c r="I227" s="156" t="str">
        <f>+IF('5 Valoración Control'!I227="","",'5 Valoración Control'!I227)</f>
        <v/>
      </c>
      <c r="J227" s="765"/>
      <c r="K227" s="768"/>
      <c r="L227" s="779"/>
      <c r="M227" s="203"/>
      <c r="N227" s="204"/>
      <c r="O227" s="67"/>
      <c r="P227" s="67"/>
      <c r="Q227" s="205"/>
      <c r="R227" s="206"/>
      <c r="S227" s="208"/>
      <c r="T227" s="205"/>
      <c r="U227" s="67"/>
      <c r="V227" s="207"/>
      <c r="W227" s="207"/>
      <c r="X227" s="209"/>
      <c r="Y227" s="204"/>
      <c r="Z227" s="67"/>
      <c r="AA227" s="124"/>
      <c r="AB227" s="210"/>
    </row>
    <row r="228" spans="1:28" hidden="1" x14ac:dyDescent="0.25">
      <c r="A228" s="770"/>
      <c r="B228" s="773"/>
      <c r="C228" s="765"/>
      <c r="D228" s="768"/>
      <c r="E228" s="776"/>
      <c r="F228" s="784" t="s">
        <v>237</v>
      </c>
      <c r="G228" s="773" t="str">
        <f>+IF('5 Valoración Control'!G228="","",'5 Valoración Control'!G228)</f>
        <v/>
      </c>
      <c r="H228" s="158" t="s">
        <v>233</v>
      </c>
      <c r="I228" s="156" t="str">
        <f>+IF('5 Valoración Control'!I228="","",'5 Valoración Control'!I228)</f>
        <v/>
      </c>
      <c r="J228" s="765"/>
      <c r="K228" s="768"/>
      <c r="L228" s="779"/>
      <c r="M228" s="203"/>
      <c r="N228" s="204"/>
      <c r="O228" s="67"/>
      <c r="P228" s="67"/>
      <c r="Q228" s="205"/>
      <c r="R228" s="206"/>
      <c r="S228" s="208"/>
      <c r="T228" s="205"/>
      <c r="U228" s="67"/>
      <c r="V228" s="207"/>
      <c r="W228" s="207"/>
      <c r="X228" s="209"/>
      <c r="Y228" s="204"/>
      <c r="Z228" s="67"/>
      <c r="AA228" s="124"/>
      <c r="AB228" s="210"/>
    </row>
    <row r="229" spans="1:28" hidden="1" x14ac:dyDescent="0.25">
      <c r="A229" s="770"/>
      <c r="B229" s="773"/>
      <c r="C229" s="765"/>
      <c r="D229" s="768"/>
      <c r="E229" s="776"/>
      <c r="F229" s="784"/>
      <c r="G229" s="773"/>
      <c r="H229" s="158" t="s">
        <v>234</v>
      </c>
      <c r="I229" s="156" t="str">
        <f>+IF('5 Valoración Control'!I229="","",'5 Valoración Control'!I229)</f>
        <v/>
      </c>
      <c r="J229" s="765"/>
      <c r="K229" s="768"/>
      <c r="L229" s="779"/>
      <c r="M229" s="203"/>
      <c r="N229" s="204"/>
      <c r="O229" s="67"/>
      <c r="P229" s="67"/>
      <c r="Q229" s="205"/>
      <c r="R229" s="206"/>
      <c r="S229" s="208"/>
      <c r="T229" s="205"/>
      <c r="U229" s="67"/>
      <c r="V229" s="207"/>
      <c r="W229" s="207"/>
      <c r="X229" s="209"/>
      <c r="Y229" s="204"/>
      <c r="Z229" s="67"/>
      <c r="AA229" s="124"/>
      <c r="AB229" s="210"/>
    </row>
    <row r="230" spans="1:28" hidden="1" x14ac:dyDescent="0.25">
      <c r="A230" s="770"/>
      <c r="B230" s="773"/>
      <c r="C230" s="765"/>
      <c r="D230" s="768"/>
      <c r="E230" s="776"/>
      <c r="F230" s="784"/>
      <c r="G230" s="773"/>
      <c r="H230" s="158" t="s">
        <v>235</v>
      </c>
      <c r="I230" s="156" t="str">
        <f>+IF('5 Valoración Control'!I230="","",'5 Valoración Control'!I230)</f>
        <v/>
      </c>
      <c r="J230" s="765"/>
      <c r="K230" s="768"/>
      <c r="L230" s="779"/>
      <c r="M230" s="203"/>
      <c r="N230" s="204"/>
      <c r="O230" s="67"/>
      <c r="P230" s="67"/>
      <c r="Q230" s="205"/>
      <c r="R230" s="206"/>
      <c r="S230" s="208"/>
      <c r="T230" s="205"/>
      <c r="U230" s="67"/>
      <c r="V230" s="207"/>
      <c r="W230" s="207"/>
      <c r="X230" s="209"/>
      <c r="Y230" s="204"/>
      <c r="Z230" s="67"/>
      <c r="AA230" s="124"/>
      <c r="AB230" s="210"/>
    </row>
    <row r="231" spans="1:28" hidden="1" x14ac:dyDescent="0.25">
      <c r="A231" s="770"/>
      <c r="B231" s="773"/>
      <c r="C231" s="765"/>
      <c r="D231" s="768"/>
      <c r="E231" s="776"/>
      <c r="F231" s="784" t="s">
        <v>238</v>
      </c>
      <c r="G231" s="773" t="str">
        <f>+IF('5 Valoración Control'!G231="","",'5 Valoración Control'!G231)</f>
        <v/>
      </c>
      <c r="H231" s="158" t="s">
        <v>233</v>
      </c>
      <c r="I231" s="156" t="str">
        <f>+IF('5 Valoración Control'!I231="","",'5 Valoración Control'!I231)</f>
        <v/>
      </c>
      <c r="J231" s="765"/>
      <c r="K231" s="768"/>
      <c r="L231" s="779"/>
      <c r="M231" s="203"/>
      <c r="N231" s="204"/>
      <c r="O231" s="67"/>
      <c r="P231" s="67"/>
      <c r="Q231" s="205"/>
      <c r="R231" s="206"/>
      <c r="S231" s="208"/>
      <c r="T231" s="205"/>
      <c r="U231" s="67"/>
      <c r="V231" s="207"/>
      <c r="W231" s="207"/>
      <c r="X231" s="209"/>
      <c r="Y231" s="204"/>
      <c r="Z231" s="67"/>
      <c r="AA231" s="124"/>
      <c r="AB231" s="210"/>
    </row>
    <row r="232" spans="1:28" hidden="1" x14ac:dyDescent="0.25">
      <c r="A232" s="770"/>
      <c r="B232" s="773"/>
      <c r="C232" s="765"/>
      <c r="D232" s="768"/>
      <c r="E232" s="776"/>
      <c r="F232" s="784"/>
      <c r="G232" s="773"/>
      <c r="H232" s="158" t="s">
        <v>234</v>
      </c>
      <c r="I232" s="156" t="str">
        <f>+IF('5 Valoración Control'!I232="","",'5 Valoración Control'!I232)</f>
        <v/>
      </c>
      <c r="J232" s="765"/>
      <c r="K232" s="768"/>
      <c r="L232" s="779"/>
      <c r="M232" s="203"/>
      <c r="N232" s="204"/>
      <c r="O232" s="67"/>
      <c r="P232" s="67"/>
      <c r="Q232" s="205"/>
      <c r="R232" s="206"/>
      <c r="S232" s="208"/>
      <c r="T232" s="205"/>
      <c r="U232" s="67"/>
      <c r="V232" s="207"/>
      <c r="W232" s="207"/>
      <c r="X232" s="209"/>
      <c r="Y232" s="204"/>
      <c r="Z232" s="67"/>
      <c r="AA232" s="124"/>
      <c r="AB232" s="210"/>
    </row>
    <row r="233" spans="1:28" hidden="1" x14ac:dyDescent="0.25">
      <c r="A233" s="770"/>
      <c r="B233" s="773"/>
      <c r="C233" s="765"/>
      <c r="D233" s="768"/>
      <c r="E233" s="776"/>
      <c r="F233" s="784"/>
      <c r="G233" s="773"/>
      <c r="H233" s="158" t="s">
        <v>235</v>
      </c>
      <c r="I233" s="156" t="str">
        <f>+IF('5 Valoración Control'!I233="","",'5 Valoración Control'!I233)</f>
        <v/>
      </c>
      <c r="J233" s="765"/>
      <c r="K233" s="768"/>
      <c r="L233" s="779"/>
      <c r="M233" s="203"/>
      <c r="N233" s="204"/>
      <c r="O233" s="67"/>
      <c r="P233" s="67"/>
      <c r="Q233" s="205"/>
      <c r="R233" s="206"/>
      <c r="S233" s="208"/>
      <c r="T233" s="205"/>
      <c r="U233" s="67"/>
      <c r="V233" s="207"/>
      <c r="W233" s="207"/>
      <c r="X233" s="209"/>
      <c r="Y233" s="204"/>
      <c r="Z233" s="67"/>
      <c r="AA233" s="124"/>
      <c r="AB233" s="210"/>
    </row>
    <row r="234" spans="1:28" hidden="1" x14ac:dyDescent="0.25">
      <c r="A234" s="770"/>
      <c r="B234" s="773"/>
      <c r="C234" s="765"/>
      <c r="D234" s="768"/>
      <c r="E234" s="776"/>
      <c r="F234" s="784" t="s">
        <v>239</v>
      </c>
      <c r="G234" s="773" t="str">
        <f>+IF('5 Valoración Control'!G234="","",'5 Valoración Control'!G234)</f>
        <v/>
      </c>
      <c r="H234" s="158" t="s">
        <v>233</v>
      </c>
      <c r="I234" s="156" t="str">
        <f>+IF('5 Valoración Control'!I234="","",'5 Valoración Control'!I234)</f>
        <v/>
      </c>
      <c r="J234" s="765"/>
      <c r="K234" s="768"/>
      <c r="L234" s="779"/>
      <c r="M234" s="203"/>
      <c r="N234" s="204"/>
      <c r="O234" s="67"/>
      <c r="P234" s="67"/>
      <c r="Q234" s="205"/>
      <c r="R234" s="206"/>
      <c r="S234" s="208"/>
      <c r="T234" s="205"/>
      <c r="U234" s="67"/>
      <c r="V234" s="207"/>
      <c r="W234" s="207"/>
      <c r="X234" s="209"/>
      <c r="Y234" s="204"/>
      <c r="Z234" s="67"/>
      <c r="AA234" s="124"/>
      <c r="AB234" s="210"/>
    </row>
    <row r="235" spans="1:28" hidden="1" x14ac:dyDescent="0.25">
      <c r="A235" s="770"/>
      <c r="B235" s="773"/>
      <c r="C235" s="765"/>
      <c r="D235" s="768"/>
      <c r="E235" s="776"/>
      <c r="F235" s="784"/>
      <c r="G235" s="773"/>
      <c r="H235" s="158" t="s">
        <v>234</v>
      </c>
      <c r="I235" s="156" t="str">
        <f>+IF('5 Valoración Control'!I235="","",'5 Valoración Control'!I235)</f>
        <v/>
      </c>
      <c r="J235" s="765"/>
      <c r="K235" s="768"/>
      <c r="L235" s="779"/>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71"/>
      <c r="B236" s="774"/>
      <c r="C236" s="766"/>
      <c r="D236" s="769"/>
      <c r="E236" s="777"/>
      <c r="F236" s="785"/>
      <c r="G236" s="774"/>
      <c r="H236" s="159" t="s">
        <v>235</v>
      </c>
      <c r="I236" s="157" t="str">
        <f>+IF('5 Valoración Control'!I236="","",'5 Valoración Control'!I236)</f>
        <v/>
      </c>
      <c r="J236" s="766"/>
      <c r="K236" s="769"/>
      <c r="L236" s="780"/>
      <c r="M236" s="217"/>
      <c r="N236" s="218"/>
      <c r="O236" s="81"/>
      <c r="P236" s="81"/>
      <c r="Q236" s="219"/>
      <c r="R236" s="220"/>
      <c r="S236" s="222"/>
      <c r="T236" s="219"/>
      <c r="U236" s="81"/>
      <c r="V236" s="221"/>
      <c r="W236" s="221"/>
      <c r="X236" s="223"/>
      <c r="Y236" s="218"/>
      <c r="Z236" s="81"/>
      <c r="AA236" s="126"/>
      <c r="AB236" s="224"/>
    </row>
    <row r="237" spans="1:28" hidden="1" x14ac:dyDescent="0.25">
      <c r="A237" s="763" t="str">
        <f>'1 Contexto e Identificación'!$A$26</f>
        <v>R16</v>
      </c>
      <c r="B237" s="772" t="str">
        <f>+'1 Contexto e Identificación'!$E$26</f>
        <v xml:space="preserve">  </v>
      </c>
      <c r="C237" s="764" t="str">
        <f>+'4 Mapa Calor Inherente'!$C$27</f>
        <v/>
      </c>
      <c r="D237" s="767" t="str">
        <f>+'4 Mapa Calor Inherente'!$D$27</f>
        <v/>
      </c>
      <c r="E237" s="775" t="str">
        <f>+'4 Mapa Calor Inherente'!$E$27</f>
        <v/>
      </c>
      <c r="F237" s="786" t="s">
        <v>232</v>
      </c>
      <c r="G237" s="772" t="str">
        <f>+IF('5 Valoración Control'!G237="","",'5 Valoración Control'!G237)</f>
        <v/>
      </c>
      <c r="H237" s="160" t="s">
        <v>233</v>
      </c>
      <c r="I237" s="148" t="str">
        <f>+IF('5 Valoración Control'!I237="","",'5 Valoración Control'!I237)</f>
        <v/>
      </c>
      <c r="J237" s="764" t="str">
        <f>+'6 Mapa Calor Residual'!$C$27</f>
        <v/>
      </c>
      <c r="K237" s="767" t="str">
        <f>+'6 Mapa Calor Residual'!$D$27</f>
        <v/>
      </c>
      <c r="L237" s="778"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70"/>
      <c r="B238" s="773"/>
      <c r="C238" s="765"/>
      <c r="D238" s="768"/>
      <c r="E238" s="776"/>
      <c r="F238" s="784"/>
      <c r="G238" s="773"/>
      <c r="H238" s="158" t="s">
        <v>234</v>
      </c>
      <c r="I238" s="156" t="str">
        <f>+IF('5 Valoración Control'!I238="","",'5 Valoración Control'!I238)</f>
        <v/>
      </c>
      <c r="J238" s="765"/>
      <c r="K238" s="768"/>
      <c r="L238" s="779"/>
      <c r="M238" s="203"/>
      <c r="N238" s="204"/>
      <c r="O238" s="67"/>
      <c r="P238" s="67"/>
      <c r="Q238" s="205"/>
      <c r="R238" s="206"/>
      <c r="S238" s="208"/>
      <c r="T238" s="205"/>
      <c r="U238" s="67"/>
      <c r="V238" s="207"/>
      <c r="W238" s="207"/>
      <c r="X238" s="209"/>
      <c r="Y238" s="204"/>
      <c r="Z238" s="67"/>
      <c r="AA238" s="124"/>
      <c r="AB238" s="210"/>
    </row>
    <row r="239" spans="1:28" hidden="1" x14ac:dyDescent="0.25">
      <c r="A239" s="770"/>
      <c r="B239" s="773"/>
      <c r="C239" s="765"/>
      <c r="D239" s="768"/>
      <c r="E239" s="776"/>
      <c r="F239" s="784"/>
      <c r="G239" s="773"/>
      <c r="H239" s="158" t="s">
        <v>235</v>
      </c>
      <c r="I239" s="156" t="str">
        <f>+IF('5 Valoración Control'!I239="","",'5 Valoración Control'!I239)</f>
        <v/>
      </c>
      <c r="J239" s="765"/>
      <c r="K239" s="768"/>
      <c r="L239" s="779"/>
      <c r="M239" s="203"/>
      <c r="N239" s="204"/>
      <c r="O239" s="67"/>
      <c r="P239" s="67"/>
      <c r="Q239" s="205"/>
      <c r="R239" s="206"/>
      <c r="S239" s="208"/>
      <c r="T239" s="205"/>
      <c r="U239" s="67"/>
      <c r="V239" s="207"/>
      <c r="W239" s="207"/>
      <c r="X239" s="209"/>
      <c r="Y239" s="204"/>
      <c r="Z239" s="67"/>
      <c r="AA239" s="124"/>
      <c r="AB239" s="210"/>
    </row>
    <row r="240" spans="1:28" hidden="1" x14ac:dyDescent="0.25">
      <c r="A240" s="770"/>
      <c r="B240" s="773"/>
      <c r="C240" s="765"/>
      <c r="D240" s="768"/>
      <c r="E240" s="776"/>
      <c r="F240" s="784" t="s">
        <v>236</v>
      </c>
      <c r="G240" s="773" t="str">
        <f>+IF('5 Valoración Control'!G240="","",'5 Valoración Control'!G240)</f>
        <v/>
      </c>
      <c r="H240" s="158" t="s">
        <v>233</v>
      </c>
      <c r="I240" s="156" t="str">
        <f>+IF('5 Valoración Control'!I240="","",'5 Valoración Control'!I240)</f>
        <v/>
      </c>
      <c r="J240" s="765"/>
      <c r="K240" s="768"/>
      <c r="L240" s="779"/>
      <c r="M240" s="203"/>
      <c r="N240" s="204"/>
      <c r="O240" s="67"/>
      <c r="P240" s="67"/>
      <c r="Q240" s="205"/>
      <c r="R240" s="206"/>
      <c r="S240" s="208"/>
      <c r="T240" s="205"/>
      <c r="U240" s="67"/>
      <c r="V240" s="207"/>
      <c r="W240" s="207"/>
      <c r="X240" s="209"/>
      <c r="Y240" s="204"/>
      <c r="Z240" s="67"/>
      <c r="AA240" s="124"/>
      <c r="AB240" s="210"/>
    </row>
    <row r="241" spans="1:28" hidden="1" x14ac:dyDescent="0.25">
      <c r="A241" s="770"/>
      <c r="B241" s="773"/>
      <c r="C241" s="765"/>
      <c r="D241" s="768"/>
      <c r="E241" s="776"/>
      <c r="F241" s="784"/>
      <c r="G241" s="773"/>
      <c r="H241" s="158" t="s">
        <v>234</v>
      </c>
      <c r="I241" s="156" t="str">
        <f>+IF('5 Valoración Control'!I241="","",'5 Valoración Control'!I241)</f>
        <v/>
      </c>
      <c r="J241" s="765"/>
      <c r="K241" s="768"/>
      <c r="L241" s="779"/>
      <c r="M241" s="203"/>
      <c r="N241" s="204"/>
      <c r="O241" s="67"/>
      <c r="P241" s="67"/>
      <c r="Q241" s="205"/>
      <c r="R241" s="206"/>
      <c r="S241" s="208"/>
      <c r="T241" s="205"/>
      <c r="U241" s="67"/>
      <c r="V241" s="207"/>
      <c r="W241" s="207"/>
      <c r="X241" s="209"/>
      <c r="Y241" s="204"/>
      <c r="Z241" s="67"/>
      <c r="AA241" s="124"/>
      <c r="AB241" s="210"/>
    </row>
    <row r="242" spans="1:28" hidden="1" x14ac:dyDescent="0.25">
      <c r="A242" s="770"/>
      <c r="B242" s="773"/>
      <c r="C242" s="765"/>
      <c r="D242" s="768"/>
      <c r="E242" s="776"/>
      <c r="F242" s="784"/>
      <c r="G242" s="773"/>
      <c r="H242" s="158" t="s">
        <v>235</v>
      </c>
      <c r="I242" s="156" t="str">
        <f>+IF('5 Valoración Control'!I242="","",'5 Valoración Control'!I242)</f>
        <v/>
      </c>
      <c r="J242" s="765"/>
      <c r="K242" s="768"/>
      <c r="L242" s="779"/>
      <c r="M242" s="203"/>
      <c r="N242" s="204"/>
      <c r="O242" s="67"/>
      <c r="P242" s="67"/>
      <c r="Q242" s="205"/>
      <c r="R242" s="206"/>
      <c r="S242" s="208"/>
      <c r="T242" s="205"/>
      <c r="U242" s="67"/>
      <c r="V242" s="207"/>
      <c r="W242" s="207"/>
      <c r="X242" s="209"/>
      <c r="Y242" s="204"/>
      <c r="Z242" s="67"/>
      <c r="AA242" s="124"/>
      <c r="AB242" s="210"/>
    </row>
    <row r="243" spans="1:28" hidden="1" x14ac:dyDescent="0.25">
      <c r="A243" s="770"/>
      <c r="B243" s="773"/>
      <c r="C243" s="765"/>
      <c r="D243" s="768"/>
      <c r="E243" s="776"/>
      <c r="F243" s="784" t="s">
        <v>237</v>
      </c>
      <c r="G243" s="773" t="str">
        <f>+IF('5 Valoración Control'!G243="","",'5 Valoración Control'!G243)</f>
        <v/>
      </c>
      <c r="H243" s="158" t="s">
        <v>233</v>
      </c>
      <c r="I243" s="156" t="str">
        <f>+IF('5 Valoración Control'!I243="","",'5 Valoración Control'!I243)</f>
        <v/>
      </c>
      <c r="J243" s="765"/>
      <c r="K243" s="768"/>
      <c r="L243" s="779"/>
      <c r="M243" s="203"/>
      <c r="N243" s="204"/>
      <c r="O243" s="67"/>
      <c r="P243" s="67"/>
      <c r="Q243" s="205"/>
      <c r="R243" s="206"/>
      <c r="S243" s="208"/>
      <c r="T243" s="205"/>
      <c r="U243" s="67"/>
      <c r="V243" s="207"/>
      <c r="W243" s="207"/>
      <c r="X243" s="209"/>
      <c r="Y243" s="204"/>
      <c r="Z243" s="67"/>
      <c r="AA243" s="124"/>
      <c r="AB243" s="210"/>
    </row>
    <row r="244" spans="1:28" hidden="1" x14ac:dyDescent="0.25">
      <c r="A244" s="770"/>
      <c r="B244" s="773"/>
      <c r="C244" s="765"/>
      <c r="D244" s="768"/>
      <c r="E244" s="776"/>
      <c r="F244" s="784"/>
      <c r="G244" s="773"/>
      <c r="H244" s="158" t="s">
        <v>234</v>
      </c>
      <c r="I244" s="156" t="str">
        <f>+IF('5 Valoración Control'!I244="","",'5 Valoración Control'!I244)</f>
        <v/>
      </c>
      <c r="J244" s="765"/>
      <c r="K244" s="768"/>
      <c r="L244" s="779"/>
      <c r="M244" s="203"/>
      <c r="N244" s="204"/>
      <c r="O244" s="67"/>
      <c r="P244" s="67"/>
      <c r="Q244" s="205"/>
      <c r="R244" s="206"/>
      <c r="S244" s="208"/>
      <c r="T244" s="205"/>
      <c r="U244" s="67"/>
      <c r="V244" s="207"/>
      <c r="W244" s="207"/>
      <c r="X244" s="209"/>
      <c r="Y244" s="204"/>
      <c r="Z244" s="67"/>
      <c r="AA244" s="124"/>
      <c r="AB244" s="210"/>
    </row>
    <row r="245" spans="1:28" hidden="1" x14ac:dyDescent="0.25">
      <c r="A245" s="770"/>
      <c r="B245" s="773"/>
      <c r="C245" s="765"/>
      <c r="D245" s="768"/>
      <c r="E245" s="776"/>
      <c r="F245" s="784"/>
      <c r="G245" s="773"/>
      <c r="H245" s="158" t="s">
        <v>235</v>
      </c>
      <c r="I245" s="156" t="str">
        <f>+IF('5 Valoración Control'!I245="","",'5 Valoración Control'!I245)</f>
        <v/>
      </c>
      <c r="J245" s="765"/>
      <c r="K245" s="768"/>
      <c r="L245" s="779"/>
      <c r="M245" s="203"/>
      <c r="N245" s="204"/>
      <c r="O245" s="67"/>
      <c r="P245" s="67"/>
      <c r="Q245" s="205"/>
      <c r="R245" s="206"/>
      <c r="S245" s="208"/>
      <c r="T245" s="205"/>
      <c r="U245" s="67"/>
      <c r="V245" s="207"/>
      <c r="W245" s="207"/>
      <c r="X245" s="209"/>
      <c r="Y245" s="204"/>
      <c r="Z245" s="67"/>
      <c r="AA245" s="124"/>
      <c r="AB245" s="210"/>
    </row>
    <row r="246" spans="1:28" hidden="1" x14ac:dyDescent="0.25">
      <c r="A246" s="770"/>
      <c r="B246" s="773"/>
      <c r="C246" s="765"/>
      <c r="D246" s="768"/>
      <c r="E246" s="776"/>
      <c r="F246" s="784" t="s">
        <v>238</v>
      </c>
      <c r="G246" s="773" t="str">
        <f>+IF('5 Valoración Control'!G246="","",'5 Valoración Control'!G246)</f>
        <v/>
      </c>
      <c r="H246" s="158" t="s">
        <v>233</v>
      </c>
      <c r="I246" s="156" t="str">
        <f>+IF('5 Valoración Control'!I246="","",'5 Valoración Control'!I246)</f>
        <v/>
      </c>
      <c r="J246" s="765"/>
      <c r="K246" s="768"/>
      <c r="L246" s="779"/>
      <c r="M246" s="203"/>
      <c r="N246" s="204"/>
      <c r="O246" s="67"/>
      <c r="P246" s="67"/>
      <c r="Q246" s="205"/>
      <c r="R246" s="206"/>
      <c r="S246" s="208"/>
      <c r="T246" s="205"/>
      <c r="U246" s="67"/>
      <c r="V246" s="207"/>
      <c r="W246" s="207"/>
      <c r="X246" s="209"/>
      <c r="Y246" s="204"/>
      <c r="Z246" s="67"/>
      <c r="AA246" s="124"/>
      <c r="AB246" s="210"/>
    </row>
    <row r="247" spans="1:28" hidden="1" x14ac:dyDescent="0.25">
      <c r="A247" s="770"/>
      <c r="B247" s="773"/>
      <c r="C247" s="765"/>
      <c r="D247" s="768"/>
      <c r="E247" s="776"/>
      <c r="F247" s="784"/>
      <c r="G247" s="773"/>
      <c r="H247" s="158" t="s">
        <v>234</v>
      </c>
      <c r="I247" s="156" t="str">
        <f>+IF('5 Valoración Control'!I247="","",'5 Valoración Control'!I247)</f>
        <v/>
      </c>
      <c r="J247" s="765"/>
      <c r="K247" s="768"/>
      <c r="L247" s="779"/>
      <c r="M247" s="203"/>
      <c r="N247" s="204"/>
      <c r="O247" s="67"/>
      <c r="P247" s="67"/>
      <c r="Q247" s="205"/>
      <c r="R247" s="206"/>
      <c r="S247" s="208"/>
      <c r="T247" s="205"/>
      <c r="U247" s="67"/>
      <c r="V247" s="207"/>
      <c r="W247" s="207"/>
      <c r="X247" s="209"/>
      <c r="Y247" s="204"/>
      <c r="Z247" s="67"/>
      <c r="AA247" s="124"/>
      <c r="AB247" s="210"/>
    </row>
    <row r="248" spans="1:28" hidden="1" x14ac:dyDescent="0.25">
      <c r="A248" s="770"/>
      <c r="B248" s="773"/>
      <c r="C248" s="765"/>
      <c r="D248" s="768"/>
      <c r="E248" s="776"/>
      <c r="F248" s="784"/>
      <c r="G248" s="773"/>
      <c r="H248" s="158" t="s">
        <v>235</v>
      </c>
      <c r="I248" s="156" t="str">
        <f>+IF('5 Valoración Control'!I248="","",'5 Valoración Control'!I248)</f>
        <v/>
      </c>
      <c r="J248" s="765"/>
      <c r="K248" s="768"/>
      <c r="L248" s="779"/>
      <c r="M248" s="203"/>
      <c r="N248" s="204"/>
      <c r="O248" s="67"/>
      <c r="P248" s="67"/>
      <c r="Q248" s="205"/>
      <c r="R248" s="206"/>
      <c r="S248" s="208"/>
      <c r="T248" s="205"/>
      <c r="U248" s="67"/>
      <c r="V248" s="207"/>
      <c r="W248" s="207"/>
      <c r="X248" s="209"/>
      <c r="Y248" s="204"/>
      <c r="Z248" s="67"/>
      <c r="AA248" s="124"/>
      <c r="AB248" s="210"/>
    </row>
    <row r="249" spans="1:28" hidden="1" x14ac:dyDescent="0.25">
      <c r="A249" s="770"/>
      <c r="B249" s="773"/>
      <c r="C249" s="765"/>
      <c r="D249" s="768"/>
      <c r="E249" s="776"/>
      <c r="F249" s="784" t="s">
        <v>239</v>
      </c>
      <c r="G249" s="773" t="str">
        <f>+IF('5 Valoración Control'!G249="","",'5 Valoración Control'!G249)</f>
        <v/>
      </c>
      <c r="H249" s="158" t="s">
        <v>233</v>
      </c>
      <c r="I249" s="156" t="str">
        <f>+IF('5 Valoración Control'!I249="","",'5 Valoración Control'!I249)</f>
        <v/>
      </c>
      <c r="J249" s="765"/>
      <c r="K249" s="768"/>
      <c r="L249" s="779"/>
      <c r="M249" s="203"/>
      <c r="N249" s="204"/>
      <c r="O249" s="67"/>
      <c r="P249" s="67"/>
      <c r="Q249" s="205"/>
      <c r="R249" s="206"/>
      <c r="S249" s="208"/>
      <c r="T249" s="205"/>
      <c r="U249" s="67"/>
      <c r="V249" s="207"/>
      <c r="W249" s="207"/>
      <c r="X249" s="209"/>
      <c r="Y249" s="204"/>
      <c r="Z249" s="67"/>
      <c r="AA249" s="124"/>
      <c r="AB249" s="210"/>
    </row>
    <row r="250" spans="1:28" hidden="1" x14ac:dyDescent="0.25">
      <c r="A250" s="770"/>
      <c r="B250" s="773"/>
      <c r="C250" s="765"/>
      <c r="D250" s="768"/>
      <c r="E250" s="776"/>
      <c r="F250" s="784"/>
      <c r="G250" s="773"/>
      <c r="H250" s="158" t="s">
        <v>234</v>
      </c>
      <c r="I250" s="156" t="str">
        <f>+IF('5 Valoración Control'!I250="","",'5 Valoración Control'!I250)</f>
        <v/>
      </c>
      <c r="J250" s="765"/>
      <c r="K250" s="768"/>
      <c r="L250" s="779"/>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71"/>
      <c r="B251" s="774"/>
      <c r="C251" s="766"/>
      <c r="D251" s="769"/>
      <c r="E251" s="777"/>
      <c r="F251" s="785"/>
      <c r="G251" s="774"/>
      <c r="H251" s="159" t="s">
        <v>235</v>
      </c>
      <c r="I251" s="157" t="str">
        <f>+IF('5 Valoración Control'!I251="","",'5 Valoración Control'!I251)</f>
        <v/>
      </c>
      <c r="J251" s="766"/>
      <c r="K251" s="769"/>
      <c r="L251" s="780"/>
      <c r="M251" s="217"/>
      <c r="N251" s="218"/>
      <c r="O251" s="81"/>
      <c r="P251" s="81"/>
      <c r="Q251" s="219"/>
      <c r="R251" s="220"/>
      <c r="S251" s="222"/>
      <c r="T251" s="219"/>
      <c r="U251" s="81"/>
      <c r="V251" s="221"/>
      <c r="W251" s="221"/>
      <c r="X251" s="223"/>
      <c r="Y251" s="218"/>
      <c r="Z251" s="81"/>
      <c r="AA251" s="126"/>
      <c r="AB251" s="224"/>
    </row>
    <row r="252" spans="1:28" hidden="1" x14ac:dyDescent="0.25">
      <c r="A252" s="763" t="str">
        <f>'1 Contexto e Identificación'!$A$27</f>
        <v>R17</v>
      </c>
      <c r="B252" s="772" t="str">
        <f>+'1 Contexto e Identificación'!$E$27</f>
        <v xml:space="preserve">  </v>
      </c>
      <c r="C252" s="764" t="str">
        <f>+'4 Mapa Calor Inherente'!$C$28</f>
        <v/>
      </c>
      <c r="D252" s="767" t="str">
        <f>+'4 Mapa Calor Inherente'!$D$28</f>
        <v/>
      </c>
      <c r="E252" s="775" t="str">
        <f>+'4 Mapa Calor Inherente'!$E$28</f>
        <v/>
      </c>
      <c r="F252" s="786" t="s">
        <v>232</v>
      </c>
      <c r="G252" s="772" t="str">
        <f>+IF('5 Valoración Control'!G252="","",'5 Valoración Control'!G252)</f>
        <v/>
      </c>
      <c r="H252" s="160" t="s">
        <v>233</v>
      </c>
      <c r="I252" s="148" t="str">
        <f>+IF('5 Valoración Control'!I252="","",'5 Valoración Control'!I252)</f>
        <v/>
      </c>
      <c r="J252" s="764" t="str">
        <f>+'6 Mapa Calor Residual'!$C$28</f>
        <v/>
      </c>
      <c r="K252" s="767" t="str">
        <f>+'6 Mapa Calor Residual'!$D$28</f>
        <v/>
      </c>
      <c r="L252" s="778"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70"/>
      <c r="B253" s="773"/>
      <c r="C253" s="765"/>
      <c r="D253" s="768"/>
      <c r="E253" s="776"/>
      <c r="F253" s="784"/>
      <c r="G253" s="773"/>
      <c r="H253" s="158" t="s">
        <v>234</v>
      </c>
      <c r="I253" s="156" t="str">
        <f>+IF('5 Valoración Control'!I253="","",'5 Valoración Control'!I253)</f>
        <v/>
      </c>
      <c r="J253" s="765"/>
      <c r="K253" s="768"/>
      <c r="L253" s="779"/>
      <c r="M253" s="203"/>
      <c r="N253" s="204"/>
      <c r="O253" s="67"/>
      <c r="P253" s="67"/>
      <c r="Q253" s="205"/>
      <c r="R253" s="206"/>
      <c r="S253" s="208"/>
      <c r="T253" s="205"/>
      <c r="U253" s="67"/>
      <c r="V253" s="207"/>
      <c r="W253" s="207"/>
      <c r="X253" s="209"/>
      <c r="Y253" s="204"/>
      <c r="Z253" s="67"/>
      <c r="AA253" s="124"/>
      <c r="AB253" s="210"/>
    </row>
    <row r="254" spans="1:28" hidden="1" x14ac:dyDescent="0.25">
      <c r="A254" s="770"/>
      <c r="B254" s="773"/>
      <c r="C254" s="765"/>
      <c r="D254" s="768"/>
      <c r="E254" s="776"/>
      <c r="F254" s="784"/>
      <c r="G254" s="773"/>
      <c r="H254" s="158" t="s">
        <v>235</v>
      </c>
      <c r="I254" s="156" t="str">
        <f>+IF('5 Valoración Control'!I254="","",'5 Valoración Control'!I254)</f>
        <v/>
      </c>
      <c r="J254" s="765"/>
      <c r="K254" s="768"/>
      <c r="L254" s="779"/>
      <c r="M254" s="203"/>
      <c r="N254" s="204"/>
      <c r="O254" s="67"/>
      <c r="P254" s="67"/>
      <c r="Q254" s="205"/>
      <c r="R254" s="206"/>
      <c r="S254" s="208"/>
      <c r="T254" s="205"/>
      <c r="U254" s="67"/>
      <c r="V254" s="207"/>
      <c r="W254" s="207"/>
      <c r="X254" s="209"/>
      <c r="Y254" s="204"/>
      <c r="Z254" s="67"/>
      <c r="AA254" s="124"/>
      <c r="AB254" s="210"/>
    </row>
    <row r="255" spans="1:28" hidden="1" x14ac:dyDescent="0.25">
      <c r="A255" s="770"/>
      <c r="B255" s="773"/>
      <c r="C255" s="765"/>
      <c r="D255" s="768"/>
      <c r="E255" s="776"/>
      <c r="F255" s="784" t="s">
        <v>236</v>
      </c>
      <c r="G255" s="773" t="str">
        <f>+IF('5 Valoración Control'!G255="","",'5 Valoración Control'!G255)</f>
        <v/>
      </c>
      <c r="H255" s="158" t="s">
        <v>233</v>
      </c>
      <c r="I255" s="156" t="str">
        <f>+IF('5 Valoración Control'!I255="","",'5 Valoración Control'!I255)</f>
        <v/>
      </c>
      <c r="J255" s="765"/>
      <c r="K255" s="768"/>
      <c r="L255" s="779"/>
      <c r="M255" s="203"/>
      <c r="N255" s="204"/>
      <c r="O255" s="67"/>
      <c r="P255" s="67"/>
      <c r="Q255" s="205"/>
      <c r="R255" s="206"/>
      <c r="S255" s="208"/>
      <c r="T255" s="205"/>
      <c r="U255" s="67"/>
      <c r="V255" s="207"/>
      <c r="W255" s="207"/>
      <c r="X255" s="209"/>
      <c r="Y255" s="204"/>
      <c r="Z255" s="67"/>
      <c r="AA255" s="124"/>
      <c r="AB255" s="210"/>
    </row>
    <row r="256" spans="1:28" hidden="1" x14ac:dyDescent="0.25">
      <c r="A256" s="770"/>
      <c r="B256" s="773"/>
      <c r="C256" s="765"/>
      <c r="D256" s="768"/>
      <c r="E256" s="776"/>
      <c r="F256" s="784"/>
      <c r="G256" s="773"/>
      <c r="H256" s="158" t="s">
        <v>234</v>
      </c>
      <c r="I256" s="156" t="str">
        <f>+IF('5 Valoración Control'!I256="","",'5 Valoración Control'!I256)</f>
        <v/>
      </c>
      <c r="J256" s="765"/>
      <c r="K256" s="768"/>
      <c r="L256" s="779"/>
      <c r="M256" s="203"/>
      <c r="N256" s="204"/>
      <c r="O256" s="67"/>
      <c r="P256" s="67"/>
      <c r="Q256" s="205"/>
      <c r="R256" s="206"/>
      <c r="S256" s="208"/>
      <c r="T256" s="205"/>
      <c r="U256" s="67"/>
      <c r="V256" s="207"/>
      <c r="W256" s="207"/>
      <c r="X256" s="209"/>
      <c r="Y256" s="204"/>
      <c r="Z256" s="67"/>
      <c r="AA256" s="124"/>
      <c r="AB256" s="210"/>
    </row>
    <row r="257" spans="1:28" hidden="1" x14ac:dyDescent="0.25">
      <c r="A257" s="770"/>
      <c r="B257" s="773"/>
      <c r="C257" s="765"/>
      <c r="D257" s="768"/>
      <c r="E257" s="776"/>
      <c r="F257" s="784"/>
      <c r="G257" s="773"/>
      <c r="H257" s="158" t="s">
        <v>235</v>
      </c>
      <c r="I257" s="156" t="str">
        <f>+IF('5 Valoración Control'!I257="","",'5 Valoración Control'!I257)</f>
        <v/>
      </c>
      <c r="J257" s="765"/>
      <c r="K257" s="768"/>
      <c r="L257" s="779"/>
      <c r="M257" s="203"/>
      <c r="N257" s="204"/>
      <c r="O257" s="67"/>
      <c r="P257" s="67"/>
      <c r="Q257" s="205"/>
      <c r="R257" s="206"/>
      <c r="S257" s="208"/>
      <c r="T257" s="205"/>
      <c r="U257" s="67"/>
      <c r="V257" s="207"/>
      <c r="W257" s="207"/>
      <c r="X257" s="209"/>
      <c r="Y257" s="204"/>
      <c r="Z257" s="67"/>
      <c r="AA257" s="124"/>
      <c r="AB257" s="210"/>
    </row>
    <row r="258" spans="1:28" hidden="1" x14ac:dyDescent="0.25">
      <c r="A258" s="770"/>
      <c r="B258" s="773"/>
      <c r="C258" s="765"/>
      <c r="D258" s="768"/>
      <c r="E258" s="776"/>
      <c r="F258" s="784" t="s">
        <v>237</v>
      </c>
      <c r="G258" s="773" t="str">
        <f>+IF('5 Valoración Control'!G258="","",'5 Valoración Control'!G258)</f>
        <v/>
      </c>
      <c r="H258" s="158" t="s">
        <v>233</v>
      </c>
      <c r="I258" s="156" t="str">
        <f>+IF('5 Valoración Control'!I258="","",'5 Valoración Control'!I258)</f>
        <v/>
      </c>
      <c r="J258" s="765"/>
      <c r="K258" s="768"/>
      <c r="L258" s="779"/>
      <c r="M258" s="203"/>
      <c r="N258" s="204"/>
      <c r="O258" s="67"/>
      <c r="P258" s="67"/>
      <c r="Q258" s="205"/>
      <c r="R258" s="206"/>
      <c r="S258" s="208"/>
      <c r="T258" s="205"/>
      <c r="U258" s="67"/>
      <c r="V258" s="207"/>
      <c r="W258" s="207"/>
      <c r="X258" s="209"/>
      <c r="Y258" s="204"/>
      <c r="Z258" s="67"/>
      <c r="AA258" s="124"/>
      <c r="AB258" s="210"/>
    </row>
    <row r="259" spans="1:28" hidden="1" x14ac:dyDescent="0.25">
      <c r="A259" s="770"/>
      <c r="B259" s="773"/>
      <c r="C259" s="765"/>
      <c r="D259" s="768"/>
      <c r="E259" s="776"/>
      <c r="F259" s="784"/>
      <c r="G259" s="773"/>
      <c r="H259" s="158" t="s">
        <v>234</v>
      </c>
      <c r="I259" s="156" t="str">
        <f>+IF('5 Valoración Control'!I259="","",'5 Valoración Control'!I259)</f>
        <v/>
      </c>
      <c r="J259" s="765"/>
      <c r="K259" s="768"/>
      <c r="L259" s="779"/>
      <c r="M259" s="203"/>
      <c r="N259" s="204"/>
      <c r="O259" s="67"/>
      <c r="P259" s="67"/>
      <c r="Q259" s="205"/>
      <c r="R259" s="206"/>
      <c r="S259" s="208"/>
      <c r="T259" s="205"/>
      <c r="U259" s="67"/>
      <c r="V259" s="207"/>
      <c r="W259" s="207"/>
      <c r="X259" s="209"/>
      <c r="Y259" s="204"/>
      <c r="Z259" s="67"/>
      <c r="AA259" s="124"/>
      <c r="AB259" s="210"/>
    </row>
    <row r="260" spans="1:28" hidden="1" x14ac:dyDescent="0.25">
      <c r="A260" s="770"/>
      <c r="B260" s="773"/>
      <c r="C260" s="765"/>
      <c r="D260" s="768"/>
      <c r="E260" s="776"/>
      <c r="F260" s="784"/>
      <c r="G260" s="773"/>
      <c r="H260" s="158" t="s">
        <v>235</v>
      </c>
      <c r="I260" s="156" t="str">
        <f>+IF('5 Valoración Control'!I260="","",'5 Valoración Control'!I260)</f>
        <v/>
      </c>
      <c r="J260" s="765"/>
      <c r="K260" s="768"/>
      <c r="L260" s="779"/>
      <c r="M260" s="203"/>
      <c r="N260" s="204"/>
      <c r="O260" s="67"/>
      <c r="P260" s="67"/>
      <c r="Q260" s="205"/>
      <c r="R260" s="206"/>
      <c r="S260" s="208"/>
      <c r="T260" s="205"/>
      <c r="U260" s="67"/>
      <c r="V260" s="207"/>
      <c r="W260" s="207"/>
      <c r="X260" s="209"/>
      <c r="Y260" s="204"/>
      <c r="Z260" s="67"/>
      <c r="AA260" s="124"/>
      <c r="AB260" s="210"/>
    </row>
    <row r="261" spans="1:28" hidden="1" x14ac:dyDescent="0.25">
      <c r="A261" s="770"/>
      <c r="B261" s="773"/>
      <c r="C261" s="765"/>
      <c r="D261" s="768"/>
      <c r="E261" s="776"/>
      <c r="F261" s="784" t="s">
        <v>238</v>
      </c>
      <c r="G261" s="773" t="str">
        <f>+IF('5 Valoración Control'!G261="","",'5 Valoración Control'!G261)</f>
        <v/>
      </c>
      <c r="H261" s="158" t="s">
        <v>233</v>
      </c>
      <c r="I261" s="156" t="str">
        <f>+IF('5 Valoración Control'!I261="","",'5 Valoración Control'!I261)</f>
        <v/>
      </c>
      <c r="J261" s="765"/>
      <c r="K261" s="768"/>
      <c r="L261" s="779"/>
      <c r="M261" s="203"/>
      <c r="N261" s="204"/>
      <c r="O261" s="67"/>
      <c r="P261" s="67"/>
      <c r="Q261" s="205"/>
      <c r="R261" s="206"/>
      <c r="S261" s="208"/>
      <c r="T261" s="205"/>
      <c r="U261" s="67"/>
      <c r="V261" s="207"/>
      <c r="W261" s="207"/>
      <c r="X261" s="209"/>
      <c r="Y261" s="204"/>
      <c r="Z261" s="67"/>
      <c r="AA261" s="124"/>
      <c r="AB261" s="210"/>
    </row>
    <row r="262" spans="1:28" hidden="1" x14ac:dyDescent="0.25">
      <c r="A262" s="770"/>
      <c r="B262" s="773"/>
      <c r="C262" s="765"/>
      <c r="D262" s="768"/>
      <c r="E262" s="776"/>
      <c r="F262" s="784"/>
      <c r="G262" s="773"/>
      <c r="H262" s="158" t="s">
        <v>234</v>
      </c>
      <c r="I262" s="156" t="str">
        <f>+IF('5 Valoración Control'!I262="","",'5 Valoración Control'!I262)</f>
        <v/>
      </c>
      <c r="J262" s="765"/>
      <c r="K262" s="768"/>
      <c r="L262" s="779"/>
      <c r="M262" s="203"/>
      <c r="N262" s="204"/>
      <c r="O262" s="67"/>
      <c r="P262" s="67"/>
      <c r="Q262" s="205"/>
      <c r="R262" s="206"/>
      <c r="S262" s="208"/>
      <c r="T262" s="205"/>
      <c r="U262" s="67"/>
      <c r="V262" s="207"/>
      <c r="W262" s="207"/>
      <c r="X262" s="209"/>
      <c r="Y262" s="204"/>
      <c r="Z262" s="67"/>
      <c r="AA262" s="124"/>
      <c r="AB262" s="210"/>
    </row>
    <row r="263" spans="1:28" hidden="1" x14ac:dyDescent="0.25">
      <c r="A263" s="770"/>
      <c r="B263" s="773"/>
      <c r="C263" s="765"/>
      <c r="D263" s="768"/>
      <c r="E263" s="776"/>
      <c r="F263" s="784"/>
      <c r="G263" s="773"/>
      <c r="H263" s="158" t="s">
        <v>235</v>
      </c>
      <c r="I263" s="156" t="str">
        <f>+IF('5 Valoración Control'!I263="","",'5 Valoración Control'!I263)</f>
        <v/>
      </c>
      <c r="J263" s="765"/>
      <c r="K263" s="768"/>
      <c r="L263" s="779"/>
      <c r="M263" s="203"/>
      <c r="N263" s="204"/>
      <c r="O263" s="67"/>
      <c r="P263" s="67"/>
      <c r="Q263" s="205"/>
      <c r="R263" s="206"/>
      <c r="S263" s="208"/>
      <c r="T263" s="205"/>
      <c r="U263" s="67"/>
      <c r="V263" s="207"/>
      <c r="W263" s="207"/>
      <c r="X263" s="209"/>
      <c r="Y263" s="204"/>
      <c r="Z263" s="67"/>
      <c r="AA263" s="124"/>
      <c r="AB263" s="210"/>
    </row>
    <row r="264" spans="1:28" hidden="1" x14ac:dyDescent="0.25">
      <c r="A264" s="770"/>
      <c r="B264" s="773"/>
      <c r="C264" s="765"/>
      <c r="D264" s="768"/>
      <c r="E264" s="776"/>
      <c r="F264" s="784" t="s">
        <v>239</v>
      </c>
      <c r="G264" s="773" t="str">
        <f>+IF('5 Valoración Control'!G264="","",'5 Valoración Control'!G264)</f>
        <v/>
      </c>
      <c r="H264" s="158" t="s">
        <v>233</v>
      </c>
      <c r="I264" s="156" t="str">
        <f>+IF('5 Valoración Control'!I264="","",'5 Valoración Control'!I264)</f>
        <v/>
      </c>
      <c r="J264" s="765"/>
      <c r="K264" s="768"/>
      <c r="L264" s="779"/>
      <c r="M264" s="203"/>
      <c r="N264" s="204"/>
      <c r="O264" s="67"/>
      <c r="P264" s="67"/>
      <c r="Q264" s="205"/>
      <c r="R264" s="206"/>
      <c r="S264" s="208"/>
      <c r="T264" s="205"/>
      <c r="U264" s="67"/>
      <c r="V264" s="207"/>
      <c r="W264" s="207"/>
      <c r="X264" s="209"/>
      <c r="Y264" s="204"/>
      <c r="Z264" s="67"/>
      <c r="AA264" s="124"/>
      <c r="AB264" s="210"/>
    </row>
    <row r="265" spans="1:28" hidden="1" x14ac:dyDescent="0.25">
      <c r="A265" s="770"/>
      <c r="B265" s="773"/>
      <c r="C265" s="765"/>
      <c r="D265" s="768"/>
      <c r="E265" s="776"/>
      <c r="F265" s="784"/>
      <c r="G265" s="773"/>
      <c r="H265" s="158" t="s">
        <v>234</v>
      </c>
      <c r="I265" s="156" t="str">
        <f>+IF('5 Valoración Control'!I265="","",'5 Valoración Control'!I265)</f>
        <v/>
      </c>
      <c r="J265" s="765"/>
      <c r="K265" s="768"/>
      <c r="L265" s="779"/>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71"/>
      <c r="B266" s="774"/>
      <c r="C266" s="766"/>
      <c r="D266" s="769"/>
      <c r="E266" s="777"/>
      <c r="F266" s="785"/>
      <c r="G266" s="774"/>
      <c r="H266" s="159" t="s">
        <v>235</v>
      </c>
      <c r="I266" s="157" t="str">
        <f>+IF('5 Valoración Control'!I266="","",'5 Valoración Control'!I266)</f>
        <v/>
      </c>
      <c r="J266" s="766"/>
      <c r="K266" s="769"/>
      <c r="L266" s="780"/>
      <c r="M266" s="217"/>
      <c r="N266" s="218"/>
      <c r="O266" s="81"/>
      <c r="P266" s="81"/>
      <c r="Q266" s="219"/>
      <c r="R266" s="220"/>
      <c r="S266" s="222"/>
      <c r="T266" s="219"/>
      <c r="U266" s="81"/>
      <c r="V266" s="221"/>
      <c r="W266" s="221"/>
      <c r="X266" s="223"/>
      <c r="Y266" s="218"/>
      <c r="Z266" s="81"/>
      <c r="AA266" s="126"/>
      <c r="AB266" s="224"/>
    </row>
    <row r="267" spans="1:28" hidden="1" x14ac:dyDescent="0.25">
      <c r="A267" s="763" t="str">
        <f>'1 Contexto e Identificación'!$A$28</f>
        <v>R18</v>
      </c>
      <c r="B267" s="772" t="str">
        <f>+'1 Contexto e Identificación'!$E$28</f>
        <v xml:space="preserve">  </v>
      </c>
      <c r="C267" s="764" t="str">
        <f>+'4 Mapa Calor Inherente'!$C$29</f>
        <v/>
      </c>
      <c r="D267" s="767" t="str">
        <f>+'4 Mapa Calor Inherente'!$D$29</f>
        <v/>
      </c>
      <c r="E267" s="775" t="str">
        <f>+'4 Mapa Calor Inherente'!$E$29</f>
        <v/>
      </c>
      <c r="F267" s="786" t="s">
        <v>232</v>
      </c>
      <c r="G267" s="772" t="str">
        <f>+IF('5 Valoración Control'!G267="","",'5 Valoración Control'!G267)</f>
        <v/>
      </c>
      <c r="H267" s="160" t="s">
        <v>233</v>
      </c>
      <c r="I267" s="148" t="str">
        <f>+IF('5 Valoración Control'!I267="","",'5 Valoración Control'!I267)</f>
        <v/>
      </c>
      <c r="J267" s="764" t="str">
        <f>+'6 Mapa Calor Residual'!$C$29</f>
        <v/>
      </c>
      <c r="K267" s="767" t="str">
        <f>+'6 Mapa Calor Residual'!$D$29</f>
        <v/>
      </c>
      <c r="L267" s="778"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70"/>
      <c r="B268" s="773"/>
      <c r="C268" s="765"/>
      <c r="D268" s="768"/>
      <c r="E268" s="776"/>
      <c r="F268" s="784"/>
      <c r="G268" s="773"/>
      <c r="H268" s="158" t="s">
        <v>234</v>
      </c>
      <c r="I268" s="156" t="str">
        <f>+IF('5 Valoración Control'!I268="","",'5 Valoración Control'!I268)</f>
        <v/>
      </c>
      <c r="J268" s="765"/>
      <c r="K268" s="768"/>
      <c r="L268" s="779"/>
      <c r="M268" s="203"/>
      <c r="N268" s="204"/>
      <c r="O268" s="67"/>
      <c r="P268" s="67"/>
      <c r="Q268" s="205"/>
      <c r="R268" s="206"/>
      <c r="S268" s="208"/>
      <c r="T268" s="205"/>
      <c r="U268" s="67"/>
      <c r="V268" s="207"/>
      <c r="W268" s="207"/>
      <c r="X268" s="209"/>
      <c r="Y268" s="204"/>
      <c r="Z268" s="67"/>
      <c r="AA268" s="124"/>
      <c r="AB268" s="210"/>
    </row>
    <row r="269" spans="1:28" hidden="1" x14ac:dyDescent="0.25">
      <c r="A269" s="770"/>
      <c r="B269" s="773"/>
      <c r="C269" s="765"/>
      <c r="D269" s="768"/>
      <c r="E269" s="776"/>
      <c r="F269" s="784"/>
      <c r="G269" s="773"/>
      <c r="H269" s="158" t="s">
        <v>235</v>
      </c>
      <c r="I269" s="156" t="str">
        <f>+IF('5 Valoración Control'!I269="","",'5 Valoración Control'!I269)</f>
        <v/>
      </c>
      <c r="J269" s="765"/>
      <c r="K269" s="768"/>
      <c r="L269" s="779"/>
      <c r="M269" s="203"/>
      <c r="N269" s="204"/>
      <c r="O269" s="67"/>
      <c r="P269" s="67"/>
      <c r="Q269" s="205"/>
      <c r="R269" s="206"/>
      <c r="S269" s="208"/>
      <c r="T269" s="205"/>
      <c r="U269" s="67"/>
      <c r="V269" s="207"/>
      <c r="W269" s="207"/>
      <c r="X269" s="209"/>
      <c r="Y269" s="204"/>
      <c r="Z269" s="67"/>
      <c r="AA269" s="124"/>
      <c r="AB269" s="210"/>
    </row>
    <row r="270" spans="1:28" hidden="1" x14ac:dyDescent="0.25">
      <c r="A270" s="770"/>
      <c r="B270" s="773"/>
      <c r="C270" s="765"/>
      <c r="D270" s="768"/>
      <c r="E270" s="776"/>
      <c r="F270" s="784" t="s">
        <v>236</v>
      </c>
      <c r="G270" s="773" t="str">
        <f>+IF('5 Valoración Control'!G270="","",'5 Valoración Control'!G270)</f>
        <v/>
      </c>
      <c r="H270" s="158" t="s">
        <v>233</v>
      </c>
      <c r="I270" s="156" t="str">
        <f>+IF('5 Valoración Control'!I270="","",'5 Valoración Control'!I270)</f>
        <v/>
      </c>
      <c r="J270" s="765"/>
      <c r="K270" s="768"/>
      <c r="L270" s="779"/>
      <c r="M270" s="203"/>
      <c r="N270" s="204"/>
      <c r="O270" s="67"/>
      <c r="P270" s="67"/>
      <c r="Q270" s="205"/>
      <c r="R270" s="206"/>
      <c r="S270" s="208"/>
      <c r="T270" s="205"/>
      <c r="U270" s="67"/>
      <c r="V270" s="207"/>
      <c r="W270" s="207"/>
      <c r="X270" s="209"/>
      <c r="Y270" s="204"/>
      <c r="Z270" s="67"/>
      <c r="AA270" s="124"/>
      <c r="AB270" s="210"/>
    </row>
    <row r="271" spans="1:28" hidden="1" x14ac:dyDescent="0.25">
      <c r="A271" s="770"/>
      <c r="B271" s="773"/>
      <c r="C271" s="765"/>
      <c r="D271" s="768"/>
      <c r="E271" s="776"/>
      <c r="F271" s="784"/>
      <c r="G271" s="773"/>
      <c r="H271" s="158" t="s">
        <v>234</v>
      </c>
      <c r="I271" s="156" t="str">
        <f>+IF('5 Valoración Control'!I271="","",'5 Valoración Control'!I271)</f>
        <v/>
      </c>
      <c r="J271" s="765"/>
      <c r="K271" s="768"/>
      <c r="L271" s="779"/>
      <c r="M271" s="203"/>
      <c r="N271" s="204"/>
      <c r="O271" s="67"/>
      <c r="P271" s="67"/>
      <c r="Q271" s="205"/>
      <c r="R271" s="206"/>
      <c r="S271" s="208"/>
      <c r="T271" s="205"/>
      <c r="U271" s="67"/>
      <c r="V271" s="207"/>
      <c r="W271" s="207"/>
      <c r="X271" s="209"/>
      <c r="Y271" s="204"/>
      <c r="Z271" s="67"/>
      <c r="AA271" s="124"/>
      <c r="AB271" s="210"/>
    </row>
    <row r="272" spans="1:28" hidden="1" x14ac:dyDescent="0.25">
      <c r="A272" s="770"/>
      <c r="B272" s="773"/>
      <c r="C272" s="765"/>
      <c r="D272" s="768"/>
      <c r="E272" s="776"/>
      <c r="F272" s="784"/>
      <c r="G272" s="773"/>
      <c r="H272" s="158" t="s">
        <v>235</v>
      </c>
      <c r="I272" s="156" t="str">
        <f>+IF('5 Valoración Control'!I272="","",'5 Valoración Control'!I272)</f>
        <v/>
      </c>
      <c r="J272" s="765"/>
      <c r="K272" s="768"/>
      <c r="L272" s="779"/>
      <c r="M272" s="203"/>
      <c r="N272" s="204"/>
      <c r="O272" s="67"/>
      <c r="P272" s="67"/>
      <c r="Q272" s="205"/>
      <c r="R272" s="206"/>
      <c r="S272" s="208"/>
      <c r="T272" s="205"/>
      <c r="U272" s="67"/>
      <c r="V272" s="207"/>
      <c r="W272" s="207"/>
      <c r="X272" s="209"/>
      <c r="Y272" s="204"/>
      <c r="Z272" s="67"/>
      <c r="AA272" s="124"/>
      <c r="AB272" s="210"/>
    </row>
    <row r="273" spans="1:28" hidden="1" x14ac:dyDescent="0.25">
      <c r="A273" s="770"/>
      <c r="B273" s="773"/>
      <c r="C273" s="765"/>
      <c r="D273" s="768"/>
      <c r="E273" s="776"/>
      <c r="F273" s="784" t="s">
        <v>237</v>
      </c>
      <c r="G273" s="773" t="str">
        <f>+IF('5 Valoración Control'!G273="","",'5 Valoración Control'!G273)</f>
        <v/>
      </c>
      <c r="H273" s="158" t="s">
        <v>233</v>
      </c>
      <c r="I273" s="156" t="str">
        <f>+IF('5 Valoración Control'!I273="","",'5 Valoración Control'!I273)</f>
        <v/>
      </c>
      <c r="J273" s="765"/>
      <c r="K273" s="768"/>
      <c r="L273" s="779"/>
      <c r="M273" s="203"/>
      <c r="N273" s="204"/>
      <c r="O273" s="67"/>
      <c r="P273" s="67"/>
      <c r="Q273" s="205"/>
      <c r="R273" s="206"/>
      <c r="S273" s="208"/>
      <c r="T273" s="205"/>
      <c r="U273" s="67"/>
      <c r="V273" s="207"/>
      <c r="W273" s="207"/>
      <c r="X273" s="209"/>
      <c r="Y273" s="204"/>
      <c r="Z273" s="67"/>
      <c r="AA273" s="124"/>
      <c r="AB273" s="210"/>
    </row>
    <row r="274" spans="1:28" hidden="1" x14ac:dyDescent="0.25">
      <c r="A274" s="770"/>
      <c r="B274" s="773"/>
      <c r="C274" s="765"/>
      <c r="D274" s="768"/>
      <c r="E274" s="776"/>
      <c r="F274" s="784"/>
      <c r="G274" s="773"/>
      <c r="H274" s="158" t="s">
        <v>234</v>
      </c>
      <c r="I274" s="156" t="str">
        <f>+IF('5 Valoración Control'!I274="","",'5 Valoración Control'!I274)</f>
        <v/>
      </c>
      <c r="J274" s="765"/>
      <c r="K274" s="768"/>
      <c r="L274" s="779"/>
      <c r="M274" s="203"/>
      <c r="N274" s="204"/>
      <c r="O274" s="67"/>
      <c r="P274" s="67"/>
      <c r="Q274" s="205"/>
      <c r="R274" s="206"/>
      <c r="S274" s="208"/>
      <c r="T274" s="205"/>
      <c r="U274" s="67"/>
      <c r="V274" s="207"/>
      <c r="W274" s="207"/>
      <c r="X274" s="209"/>
      <c r="Y274" s="204"/>
      <c r="Z274" s="67"/>
      <c r="AA274" s="124"/>
      <c r="AB274" s="210"/>
    </row>
    <row r="275" spans="1:28" hidden="1" x14ac:dyDescent="0.25">
      <c r="A275" s="770"/>
      <c r="B275" s="773"/>
      <c r="C275" s="765"/>
      <c r="D275" s="768"/>
      <c r="E275" s="776"/>
      <c r="F275" s="784"/>
      <c r="G275" s="773"/>
      <c r="H275" s="158" t="s">
        <v>235</v>
      </c>
      <c r="I275" s="156" t="str">
        <f>+IF('5 Valoración Control'!I275="","",'5 Valoración Control'!I275)</f>
        <v/>
      </c>
      <c r="J275" s="765"/>
      <c r="K275" s="768"/>
      <c r="L275" s="779"/>
      <c r="M275" s="203"/>
      <c r="N275" s="204"/>
      <c r="O275" s="67"/>
      <c r="P275" s="67"/>
      <c r="Q275" s="205"/>
      <c r="R275" s="206"/>
      <c r="S275" s="208"/>
      <c r="T275" s="205"/>
      <c r="U275" s="67"/>
      <c r="V275" s="207"/>
      <c r="W275" s="207"/>
      <c r="X275" s="209"/>
      <c r="Y275" s="204"/>
      <c r="Z275" s="67"/>
      <c r="AA275" s="124"/>
      <c r="AB275" s="210"/>
    </row>
    <row r="276" spans="1:28" hidden="1" x14ac:dyDescent="0.25">
      <c r="A276" s="770"/>
      <c r="B276" s="773"/>
      <c r="C276" s="765"/>
      <c r="D276" s="768"/>
      <c r="E276" s="776"/>
      <c r="F276" s="784" t="s">
        <v>238</v>
      </c>
      <c r="G276" s="773" t="str">
        <f>+IF('5 Valoración Control'!G276="","",'5 Valoración Control'!G276)</f>
        <v/>
      </c>
      <c r="H276" s="158" t="s">
        <v>233</v>
      </c>
      <c r="I276" s="156" t="str">
        <f>+IF('5 Valoración Control'!I276="","",'5 Valoración Control'!I276)</f>
        <v/>
      </c>
      <c r="J276" s="765"/>
      <c r="K276" s="768"/>
      <c r="L276" s="779"/>
      <c r="M276" s="203"/>
      <c r="N276" s="204"/>
      <c r="O276" s="67"/>
      <c r="P276" s="67"/>
      <c r="Q276" s="205"/>
      <c r="R276" s="206"/>
      <c r="S276" s="208"/>
      <c r="T276" s="205"/>
      <c r="U276" s="67"/>
      <c r="V276" s="207"/>
      <c r="W276" s="207"/>
      <c r="X276" s="209"/>
      <c r="Y276" s="204"/>
      <c r="Z276" s="67"/>
      <c r="AA276" s="124"/>
      <c r="AB276" s="210"/>
    </row>
    <row r="277" spans="1:28" hidden="1" x14ac:dyDescent="0.25">
      <c r="A277" s="770"/>
      <c r="B277" s="773"/>
      <c r="C277" s="765"/>
      <c r="D277" s="768"/>
      <c r="E277" s="776"/>
      <c r="F277" s="784"/>
      <c r="G277" s="773"/>
      <c r="H277" s="158" t="s">
        <v>234</v>
      </c>
      <c r="I277" s="156" t="str">
        <f>+IF('5 Valoración Control'!I277="","",'5 Valoración Control'!I277)</f>
        <v/>
      </c>
      <c r="J277" s="765"/>
      <c r="K277" s="768"/>
      <c r="L277" s="779"/>
      <c r="M277" s="203"/>
      <c r="N277" s="204"/>
      <c r="O277" s="67"/>
      <c r="P277" s="67"/>
      <c r="Q277" s="205"/>
      <c r="R277" s="206"/>
      <c r="S277" s="208"/>
      <c r="T277" s="205"/>
      <c r="U277" s="67"/>
      <c r="V277" s="207"/>
      <c r="W277" s="207"/>
      <c r="X277" s="209"/>
      <c r="Y277" s="204"/>
      <c r="Z277" s="67"/>
      <c r="AA277" s="124"/>
      <c r="AB277" s="210"/>
    </row>
    <row r="278" spans="1:28" hidden="1" x14ac:dyDescent="0.25">
      <c r="A278" s="770"/>
      <c r="B278" s="773"/>
      <c r="C278" s="765"/>
      <c r="D278" s="768"/>
      <c r="E278" s="776"/>
      <c r="F278" s="784"/>
      <c r="G278" s="773"/>
      <c r="H278" s="158" t="s">
        <v>235</v>
      </c>
      <c r="I278" s="156" t="str">
        <f>+IF('5 Valoración Control'!I278="","",'5 Valoración Control'!I278)</f>
        <v/>
      </c>
      <c r="J278" s="765"/>
      <c r="K278" s="768"/>
      <c r="L278" s="779"/>
      <c r="M278" s="203"/>
      <c r="N278" s="204"/>
      <c r="O278" s="67"/>
      <c r="P278" s="67"/>
      <c r="Q278" s="205"/>
      <c r="R278" s="206"/>
      <c r="S278" s="208"/>
      <c r="T278" s="205"/>
      <c r="U278" s="67"/>
      <c r="V278" s="207"/>
      <c r="W278" s="207"/>
      <c r="X278" s="209"/>
      <c r="Y278" s="204"/>
      <c r="Z278" s="67"/>
      <c r="AA278" s="124"/>
      <c r="AB278" s="210"/>
    </row>
    <row r="279" spans="1:28" hidden="1" x14ac:dyDescent="0.25">
      <c r="A279" s="770"/>
      <c r="B279" s="773"/>
      <c r="C279" s="765"/>
      <c r="D279" s="768"/>
      <c r="E279" s="776"/>
      <c r="F279" s="784" t="s">
        <v>239</v>
      </c>
      <c r="G279" s="773" t="str">
        <f>+IF('5 Valoración Control'!G279="","",'5 Valoración Control'!G279)</f>
        <v/>
      </c>
      <c r="H279" s="158" t="s">
        <v>233</v>
      </c>
      <c r="I279" s="156" t="str">
        <f>+IF('5 Valoración Control'!I279="","",'5 Valoración Control'!I279)</f>
        <v/>
      </c>
      <c r="J279" s="765"/>
      <c r="K279" s="768"/>
      <c r="L279" s="779"/>
      <c r="M279" s="203"/>
      <c r="N279" s="204"/>
      <c r="O279" s="67"/>
      <c r="P279" s="67"/>
      <c r="Q279" s="205"/>
      <c r="R279" s="206"/>
      <c r="S279" s="208"/>
      <c r="T279" s="205"/>
      <c r="U279" s="67"/>
      <c r="V279" s="207"/>
      <c r="W279" s="207"/>
      <c r="X279" s="209"/>
      <c r="Y279" s="204"/>
      <c r="Z279" s="67"/>
      <c r="AA279" s="124"/>
      <c r="AB279" s="210"/>
    </row>
    <row r="280" spans="1:28" hidden="1" x14ac:dyDescent="0.25">
      <c r="A280" s="770"/>
      <c r="B280" s="773"/>
      <c r="C280" s="765"/>
      <c r="D280" s="768"/>
      <c r="E280" s="776"/>
      <c r="F280" s="784"/>
      <c r="G280" s="773"/>
      <c r="H280" s="158" t="s">
        <v>234</v>
      </c>
      <c r="I280" s="156" t="str">
        <f>+IF('5 Valoración Control'!I280="","",'5 Valoración Control'!I280)</f>
        <v/>
      </c>
      <c r="J280" s="765"/>
      <c r="K280" s="768"/>
      <c r="L280" s="779"/>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71"/>
      <c r="B281" s="774"/>
      <c r="C281" s="766"/>
      <c r="D281" s="769"/>
      <c r="E281" s="777"/>
      <c r="F281" s="785"/>
      <c r="G281" s="774"/>
      <c r="H281" s="159" t="s">
        <v>235</v>
      </c>
      <c r="I281" s="157" t="str">
        <f>+IF('5 Valoración Control'!I281="","",'5 Valoración Control'!I281)</f>
        <v/>
      </c>
      <c r="J281" s="766"/>
      <c r="K281" s="769"/>
      <c r="L281" s="780"/>
      <c r="M281" s="217"/>
      <c r="N281" s="218"/>
      <c r="O281" s="81"/>
      <c r="P281" s="81"/>
      <c r="Q281" s="219"/>
      <c r="R281" s="220"/>
      <c r="S281" s="222"/>
      <c r="T281" s="219"/>
      <c r="U281" s="81"/>
      <c r="V281" s="221"/>
      <c r="W281" s="221"/>
      <c r="X281" s="223"/>
      <c r="Y281" s="218"/>
      <c r="Z281" s="81"/>
      <c r="AA281" s="126"/>
      <c r="AB281" s="224"/>
    </row>
    <row r="282" spans="1:28" hidden="1" x14ac:dyDescent="0.25">
      <c r="A282" s="763" t="str">
        <f>'1 Contexto e Identificación'!$A$29</f>
        <v>R19</v>
      </c>
      <c r="B282" s="772" t="str">
        <f>+'1 Contexto e Identificación'!$E$29</f>
        <v xml:space="preserve">  </v>
      </c>
      <c r="C282" s="764" t="str">
        <f>+'4 Mapa Calor Inherente'!$C$30</f>
        <v/>
      </c>
      <c r="D282" s="767" t="str">
        <f>+'4 Mapa Calor Inherente'!$D$30</f>
        <v/>
      </c>
      <c r="E282" s="775" t="str">
        <f>+'4 Mapa Calor Inherente'!$E$30</f>
        <v/>
      </c>
      <c r="F282" s="786" t="s">
        <v>232</v>
      </c>
      <c r="G282" s="772" t="str">
        <f>+IF('5 Valoración Control'!G282="","",'5 Valoración Control'!G282)</f>
        <v/>
      </c>
      <c r="H282" s="160" t="s">
        <v>233</v>
      </c>
      <c r="I282" s="148" t="str">
        <f>+IF('5 Valoración Control'!I282="","",'5 Valoración Control'!I282)</f>
        <v/>
      </c>
      <c r="J282" s="764" t="str">
        <f>+'6 Mapa Calor Residual'!$C$30</f>
        <v/>
      </c>
      <c r="K282" s="767" t="str">
        <f>+'6 Mapa Calor Residual'!$D$30</f>
        <v/>
      </c>
      <c r="L282" s="778"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70"/>
      <c r="B283" s="773"/>
      <c r="C283" s="765"/>
      <c r="D283" s="768"/>
      <c r="E283" s="776"/>
      <c r="F283" s="784"/>
      <c r="G283" s="773"/>
      <c r="H283" s="158" t="s">
        <v>234</v>
      </c>
      <c r="I283" s="156" t="str">
        <f>+IF('5 Valoración Control'!I283="","",'5 Valoración Control'!I283)</f>
        <v/>
      </c>
      <c r="J283" s="765"/>
      <c r="K283" s="768"/>
      <c r="L283" s="779"/>
      <c r="M283" s="203"/>
      <c r="N283" s="204"/>
      <c r="O283" s="67"/>
      <c r="P283" s="67"/>
      <c r="Q283" s="205"/>
      <c r="R283" s="206"/>
      <c r="S283" s="208"/>
      <c r="T283" s="205"/>
      <c r="U283" s="67"/>
      <c r="V283" s="207"/>
      <c r="W283" s="207"/>
      <c r="X283" s="209"/>
      <c r="Y283" s="204"/>
      <c r="Z283" s="67"/>
      <c r="AA283" s="124"/>
      <c r="AB283" s="210"/>
    </row>
    <row r="284" spans="1:28" hidden="1" x14ac:dyDescent="0.25">
      <c r="A284" s="770"/>
      <c r="B284" s="773"/>
      <c r="C284" s="765"/>
      <c r="D284" s="768"/>
      <c r="E284" s="776"/>
      <c r="F284" s="784"/>
      <c r="G284" s="773"/>
      <c r="H284" s="158" t="s">
        <v>235</v>
      </c>
      <c r="I284" s="156" t="str">
        <f>+IF('5 Valoración Control'!I284="","",'5 Valoración Control'!I284)</f>
        <v/>
      </c>
      <c r="J284" s="765"/>
      <c r="K284" s="768"/>
      <c r="L284" s="779"/>
      <c r="M284" s="203"/>
      <c r="N284" s="204"/>
      <c r="O284" s="67"/>
      <c r="P284" s="67"/>
      <c r="Q284" s="205"/>
      <c r="R284" s="206"/>
      <c r="S284" s="208"/>
      <c r="T284" s="205"/>
      <c r="U284" s="67"/>
      <c r="V284" s="207"/>
      <c r="W284" s="207"/>
      <c r="X284" s="209"/>
      <c r="Y284" s="204"/>
      <c r="Z284" s="67"/>
      <c r="AA284" s="124"/>
      <c r="AB284" s="210"/>
    </row>
    <row r="285" spans="1:28" hidden="1" x14ac:dyDescent="0.25">
      <c r="A285" s="770"/>
      <c r="B285" s="773"/>
      <c r="C285" s="765"/>
      <c r="D285" s="768"/>
      <c r="E285" s="776"/>
      <c r="F285" s="784" t="s">
        <v>236</v>
      </c>
      <c r="G285" s="773" t="str">
        <f>+IF('5 Valoración Control'!G285="","",'5 Valoración Control'!G285)</f>
        <v/>
      </c>
      <c r="H285" s="158" t="s">
        <v>233</v>
      </c>
      <c r="I285" s="156" t="str">
        <f>+IF('5 Valoración Control'!I285="","",'5 Valoración Control'!I285)</f>
        <v/>
      </c>
      <c r="J285" s="765"/>
      <c r="K285" s="768"/>
      <c r="L285" s="779"/>
      <c r="M285" s="203"/>
      <c r="N285" s="204"/>
      <c r="O285" s="67"/>
      <c r="P285" s="67"/>
      <c r="Q285" s="205"/>
      <c r="R285" s="206"/>
      <c r="S285" s="208"/>
      <c r="T285" s="205"/>
      <c r="U285" s="67"/>
      <c r="V285" s="207"/>
      <c r="W285" s="207"/>
      <c r="X285" s="209"/>
      <c r="Y285" s="204"/>
      <c r="Z285" s="67"/>
      <c r="AA285" s="124"/>
      <c r="AB285" s="210"/>
    </row>
    <row r="286" spans="1:28" hidden="1" x14ac:dyDescent="0.25">
      <c r="A286" s="770"/>
      <c r="B286" s="773"/>
      <c r="C286" s="765"/>
      <c r="D286" s="768"/>
      <c r="E286" s="776"/>
      <c r="F286" s="784"/>
      <c r="G286" s="773"/>
      <c r="H286" s="158" t="s">
        <v>234</v>
      </c>
      <c r="I286" s="156" t="str">
        <f>+IF('5 Valoración Control'!I286="","",'5 Valoración Control'!I286)</f>
        <v/>
      </c>
      <c r="J286" s="765"/>
      <c r="K286" s="768"/>
      <c r="L286" s="779"/>
      <c r="M286" s="203"/>
      <c r="N286" s="204"/>
      <c r="O286" s="67"/>
      <c r="P286" s="67"/>
      <c r="Q286" s="205"/>
      <c r="R286" s="206"/>
      <c r="S286" s="208"/>
      <c r="T286" s="205"/>
      <c r="U286" s="67"/>
      <c r="V286" s="207"/>
      <c r="W286" s="207"/>
      <c r="X286" s="209"/>
      <c r="Y286" s="204"/>
      <c r="Z286" s="67"/>
      <c r="AA286" s="124"/>
      <c r="AB286" s="210"/>
    </row>
    <row r="287" spans="1:28" hidden="1" x14ac:dyDescent="0.25">
      <c r="A287" s="770"/>
      <c r="B287" s="773"/>
      <c r="C287" s="765"/>
      <c r="D287" s="768"/>
      <c r="E287" s="776"/>
      <c r="F287" s="784"/>
      <c r="G287" s="773"/>
      <c r="H287" s="158" t="s">
        <v>235</v>
      </c>
      <c r="I287" s="156" t="str">
        <f>+IF('5 Valoración Control'!I287="","",'5 Valoración Control'!I287)</f>
        <v/>
      </c>
      <c r="J287" s="765"/>
      <c r="K287" s="768"/>
      <c r="L287" s="779"/>
      <c r="M287" s="203"/>
      <c r="N287" s="204"/>
      <c r="O287" s="67"/>
      <c r="P287" s="67"/>
      <c r="Q287" s="205"/>
      <c r="R287" s="206"/>
      <c r="S287" s="208"/>
      <c r="T287" s="205"/>
      <c r="U287" s="67"/>
      <c r="V287" s="207"/>
      <c r="W287" s="207"/>
      <c r="X287" s="209"/>
      <c r="Y287" s="204"/>
      <c r="Z287" s="67"/>
      <c r="AA287" s="124"/>
      <c r="AB287" s="210"/>
    </row>
    <row r="288" spans="1:28" hidden="1" x14ac:dyDescent="0.25">
      <c r="A288" s="770"/>
      <c r="B288" s="773"/>
      <c r="C288" s="765"/>
      <c r="D288" s="768"/>
      <c r="E288" s="776"/>
      <c r="F288" s="784" t="s">
        <v>237</v>
      </c>
      <c r="G288" s="773" t="str">
        <f>+IF('5 Valoración Control'!G288="","",'5 Valoración Control'!G288)</f>
        <v/>
      </c>
      <c r="H288" s="158" t="s">
        <v>233</v>
      </c>
      <c r="I288" s="156" t="str">
        <f>+IF('5 Valoración Control'!I288="","",'5 Valoración Control'!I288)</f>
        <v/>
      </c>
      <c r="J288" s="765"/>
      <c r="K288" s="768"/>
      <c r="L288" s="779"/>
      <c r="M288" s="203"/>
      <c r="N288" s="204"/>
      <c r="O288" s="67"/>
      <c r="P288" s="67"/>
      <c r="Q288" s="205"/>
      <c r="R288" s="206"/>
      <c r="S288" s="208"/>
      <c r="T288" s="205"/>
      <c r="U288" s="67"/>
      <c r="V288" s="207"/>
      <c r="W288" s="207"/>
      <c r="X288" s="209"/>
      <c r="Y288" s="204"/>
      <c r="Z288" s="67"/>
      <c r="AA288" s="124"/>
      <c r="AB288" s="210"/>
    </row>
    <row r="289" spans="1:28" hidden="1" x14ac:dyDescent="0.25">
      <c r="A289" s="770"/>
      <c r="B289" s="773"/>
      <c r="C289" s="765"/>
      <c r="D289" s="768"/>
      <c r="E289" s="776"/>
      <c r="F289" s="784"/>
      <c r="G289" s="773"/>
      <c r="H289" s="158" t="s">
        <v>234</v>
      </c>
      <c r="I289" s="156" t="str">
        <f>+IF('5 Valoración Control'!I289="","",'5 Valoración Control'!I289)</f>
        <v/>
      </c>
      <c r="J289" s="765"/>
      <c r="K289" s="768"/>
      <c r="L289" s="779"/>
      <c r="M289" s="203"/>
      <c r="N289" s="204"/>
      <c r="O289" s="67"/>
      <c r="P289" s="67"/>
      <c r="Q289" s="205"/>
      <c r="R289" s="206"/>
      <c r="S289" s="208"/>
      <c r="T289" s="205"/>
      <c r="U289" s="67"/>
      <c r="V289" s="207"/>
      <c r="W289" s="207"/>
      <c r="X289" s="209"/>
      <c r="Y289" s="204"/>
      <c r="Z289" s="67"/>
      <c r="AA289" s="124"/>
      <c r="AB289" s="210"/>
    </row>
    <row r="290" spans="1:28" hidden="1" x14ac:dyDescent="0.25">
      <c r="A290" s="770"/>
      <c r="B290" s="773"/>
      <c r="C290" s="765"/>
      <c r="D290" s="768"/>
      <c r="E290" s="776"/>
      <c r="F290" s="784"/>
      <c r="G290" s="773"/>
      <c r="H290" s="158" t="s">
        <v>235</v>
      </c>
      <c r="I290" s="156" t="str">
        <f>+IF('5 Valoración Control'!I290="","",'5 Valoración Control'!I290)</f>
        <v/>
      </c>
      <c r="J290" s="765"/>
      <c r="K290" s="768"/>
      <c r="L290" s="779"/>
      <c r="M290" s="203"/>
      <c r="N290" s="204"/>
      <c r="O290" s="67"/>
      <c r="P290" s="67"/>
      <c r="Q290" s="205"/>
      <c r="R290" s="206"/>
      <c r="S290" s="208"/>
      <c r="T290" s="205"/>
      <c r="U290" s="67"/>
      <c r="V290" s="207"/>
      <c r="W290" s="207"/>
      <c r="X290" s="209"/>
      <c r="Y290" s="204"/>
      <c r="Z290" s="67"/>
      <c r="AA290" s="124"/>
      <c r="AB290" s="210"/>
    </row>
    <row r="291" spans="1:28" hidden="1" x14ac:dyDescent="0.25">
      <c r="A291" s="770"/>
      <c r="B291" s="773"/>
      <c r="C291" s="765"/>
      <c r="D291" s="768"/>
      <c r="E291" s="776"/>
      <c r="F291" s="784" t="s">
        <v>238</v>
      </c>
      <c r="G291" s="773" t="str">
        <f>+IF('5 Valoración Control'!G291="","",'5 Valoración Control'!G291)</f>
        <v/>
      </c>
      <c r="H291" s="158" t="s">
        <v>233</v>
      </c>
      <c r="I291" s="156" t="str">
        <f>+IF('5 Valoración Control'!I291="","",'5 Valoración Control'!I291)</f>
        <v/>
      </c>
      <c r="J291" s="765"/>
      <c r="K291" s="768"/>
      <c r="L291" s="779"/>
      <c r="M291" s="203"/>
      <c r="N291" s="204"/>
      <c r="O291" s="67"/>
      <c r="P291" s="67"/>
      <c r="Q291" s="205"/>
      <c r="R291" s="206"/>
      <c r="S291" s="208"/>
      <c r="T291" s="205"/>
      <c r="U291" s="67"/>
      <c r="V291" s="207"/>
      <c r="W291" s="207"/>
      <c r="X291" s="209"/>
      <c r="Y291" s="204"/>
      <c r="Z291" s="67"/>
      <c r="AA291" s="124"/>
      <c r="AB291" s="210"/>
    </row>
    <row r="292" spans="1:28" hidden="1" x14ac:dyDescent="0.25">
      <c r="A292" s="770"/>
      <c r="B292" s="773"/>
      <c r="C292" s="765"/>
      <c r="D292" s="768"/>
      <c r="E292" s="776"/>
      <c r="F292" s="784"/>
      <c r="G292" s="773"/>
      <c r="H292" s="158" t="s">
        <v>234</v>
      </c>
      <c r="I292" s="156" t="str">
        <f>+IF('5 Valoración Control'!I292="","",'5 Valoración Control'!I292)</f>
        <v/>
      </c>
      <c r="J292" s="765"/>
      <c r="K292" s="768"/>
      <c r="L292" s="779"/>
      <c r="M292" s="203"/>
      <c r="N292" s="204"/>
      <c r="O292" s="67"/>
      <c r="P292" s="67"/>
      <c r="Q292" s="205"/>
      <c r="R292" s="206"/>
      <c r="S292" s="208"/>
      <c r="T292" s="205"/>
      <c r="U292" s="67"/>
      <c r="V292" s="207"/>
      <c r="W292" s="207"/>
      <c r="X292" s="209"/>
      <c r="Y292" s="204"/>
      <c r="Z292" s="67"/>
      <c r="AA292" s="124"/>
      <c r="AB292" s="210"/>
    </row>
    <row r="293" spans="1:28" hidden="1" x14ac:dyDescent="0.25">
      <c r="A293" s="770"/>
      <c r="B293" s="773"/>
      <c r="C293" s="765"/>
      <c r="D293" s="768"/>
      <c r="E293" s="776"/>
      <c r="F293" s="784"/>
      <c r="G293" s="773"/>
      <c r="H293" s="158" t="s">
        <v>235</v>
      </c>
      <c r="I293" s="156" t="str">
        <f>+IF('5 Valoración Control'!I293="","",'5 Valoración Control'!I293)</f>
        <v/>
      </c>
      <c r="J293" s="765"/>
      <c r="K293" s="768"/>
      <c r="L293" s="779"/>
      <c r="M293" s="203"/>
      <c r="N293" s="204"/>
      <c r="O293" s="67"/>
      <c r="P293" s="67"/>
      <c r="Q293" s="205"/>
      <c r="R293" s="206"/>
      <c r="S293" s="208"/>
      <c r="T293" s="205"/>
      <c r="U293" s="67"/>
      <c r="V293" s="207"/>
      <c r="W293" s="207"/>
      <c r="X293" s="209"/>
      <c r="Y293" s="204"/>
      <c r="Z293" s="67"/>
      <c r="AA293" s="124"/>
      <c r="AB293" s="210"/>
    </row>
    <row r="294" spans="1:28" hidden="1" x14ac:dyDescent="0.25">
      <c r="A294" s="770"/>
      <c r="B294" s="773"/>
      <c r="C294" s="765"/>
      <c r="D294" s="768"/>
      <c r="E294" s="776"/>
      <c r="F294" s="784" t="s">
        <v>239</v>
      </c>
      <c r="G294" s="773" t="str">
        <f>+IF('5 Valoración Control'!G294="","",'5 Valoración Control'!G294)</f>
        <v/>
      </c>
      <c r="H294" s="158" t="s">
        <v>233</v>
      </c>
      <c r="I294" s="156" t="str">
        <f>+IF('5 Valoración Control'!I294="","",'5 Valoración Control'!I294)</f>
        <v/>
      </c>
      <c r="J294" s="765"/>
      <c r="K294" s="768"/>
      <c r="L294" s="779"/>
      <c r="M294" s="203"/>
      <c r="N294" s="204"/>
      <c r="O294" s="67"/>
      <c r="P294" s="67"/>
      <c r="Q294" s="205"/>
      <c r="R294" s="206"/>
      <c r="S294" s="208"/>
      <c r="T294" s="205"/>
      <c r="U294" s="67"/>
      <c r="V294" s="207"/>
      <c r="W294" s="207"/>
      <c r="X294" s="209"/>
      <c r="Y294" s="204"/>
      <c r="Z294" s="67"/>
      <c r="AA294" s="124"/>
      <c r="AB294" s="210"/>
    </row>
    <row r="295" spans="1:28" hidden="1" x14ac:dyDescent="0.25">
      <c r="A295" s="770"/>
      <c r="B295" s="773"/>
      <c r="C295" s="765"/>
      <c r="D295" s="768"/>
      <c r="E295" s="776"/>
      <c r="F295" s="784"/>
      <c r="G295" s="773"/>
      <c r="H295" s="158" t="s">
        <v>234</v>
      </c>
      <c r="I295" s="156" t="str">
        <f>+IF('5 Valoración Control'!I295="","",'5 Valoración Control'!I295)</f>
        <v/>
      </c>
      <c r="J295" s="765"/>
      <c r="K295" s="768"/>
      <c r="L295" s="779"/>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71"/>
      <c r="B296" s="774"/>
      <c r="C296" s="766"/>
      <c r="D296" s="769"/>
      <c r="E296" s="777"/>
      <c r="F296" s="785"/>
      <c r="G296" s="774"/>
      <c r="H296" s="159" t="s">
        <v>235</v>
      </c>
      <c r="I296" s="157" t="str">
        <f>+IF('5 Valoración Control'!I296="","",'5 Valoración Control'!I296)</f>
        <v/>
      </c>
      <c r="J296" s="766"/>
      <c r="K296" s="769"/>
      <c r="L296" s="780"/>
      <c r="M296" s="217"/>
      <c r="N296" s="218"/>
      <c r="O296" s="81"/>
      <c r="P296" s="81"/>
      <c r="Q296" s="219"/>
      <c r="R296" s="220"/>
      <c r="S296" s="222"/>
      <c r="T296" s="219"/>
      <c r="U296" s="81"/>
      <c r="V296" s="221"/>
      <c r="W296" s="221"/>
      <c r="X296" s="223"/>
      <c r="Y296" s="218"/>
      <c r="Z296" s="81"/>
      <c r="AA296" s="126"/>
      <c r="AB296" s="224"/>
    </row>
    <row r="297" spans="1:28" hidden="1" x14ac:dyDescent="0.25">
      <c r="A297" s="763" t="str">
        <f>'1 Contexto e Identificación'!$A$30</f>
        <v>R20</v>
      </c>
      <c r="B297" s="772" t="str">
        <f>+'1 Contexto e Identificación'!$E$30</f>
        <v xml:space="preserve">  </v>
      </c>
      <c r="C297" s="764" t="str">
        <f>+'4 Mapa Calor Inherente'!$C$31</f>
        <v/>
      </c>
      <c r="D297" s="767" t="str">
        <f>+'4 Mapa Calor Inherente'!$D$31</f>
        <v/>
      </c>
      <c r="E297" s="775" t="str">
        <f>+'4 Mapa Calor Inherente'!$E$31</f>
        <v/>
      </c>
      <c r="F297" s="786" t="s">
        <v>232</v>
      </c>
      <c r="G297" s="772" t="str">
        <f>+IF('5 Valoración Control'!G297="","",'5 Valoración Control'!G297)</f>
        <v/>
      </c>
      <c r="H297" s="160" t="s">
        <v>233</v>
      </c>
      <c r="I297" s="148" t="str">
        <f>+IF('5 Valoración Control'!I297="","",'5 Valoración Control'!I297)</f>
        <v/>
      </c>
      <c r="J297" s="764" t="str">
        <f>+'6 Mapa Calor Residual'!$C$31</f>
        <v/>
      </c>
      <c r="K297" s="767" t="str">
        <f>+'6 Mapa Calor Residual'!$D$31</f>
        <v/>
      </c>
      <c r="L297" s="778"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70"/>
      <c r="B298" s="773"/>
      <c r="C298" s="765"/>
      <c r="D298" s="768"/>
      <c r="E298" s="776"/>
      <c r="F298" s="784"/>
      <c r="G298" s="773"/>
      <c r="H298" s="158" t="s">
        <v>234</v>
      </c>
      <c r="I298" s="156" t="str">
        <f>+IF('5 Valoración Control'!I298="","",'5 Valoración Control'!I298)</f>
        <v/>
      </c>
      <c r="J298" s="765"/>
      <c r="K298" s="768"/>
      <c r="L298" s="779"/>
      <c r="M298" s="203"/>
      <c r="N298" s="204"/>
      <c r="O298" s="67"/>
      <c r="P298" s="67"/>
      <c r="Q298" s="205"/>
      <c r="R298" s="206"/>
      <c r="S298" s="208"/>
      <c r="T298" s="205"/>
      <c r="U298" s="67"/>
      <c r="V298" s="207"/>
      <c r="W298" s="207"/>
      <c r="X298" s="209"/>
      <c r="Y298" s="204"/>
      <c r="Z298" s="67"/>
      <c r="AA298" s="124"/>
      <c r="AB298" s="210"/>
    </row>
    <row r="299" spans="1:28" hidden="1" x14ac:dyDescent="0.25">
      <c r="A299" s="770"/>
      <c r="B299" s="773"/>
      <c r="C299" s="765"/>
      <c r="D299" s="768"/>
      <c r="E299" s="776"/>
      <c r="F299" s="784"/>
      <c r="G299" s="773"/>
      <c r="H299" s="158" t="s">
        <v>235</v>
      </c>
      <c r="I299" s="156" t="str">
        <f>+IF('5 Valoración Control'!I299="","",'5 Valoración Control'!I299)</f>
        <v/>
      </c>
      <c r="J299" s="765"/>
      <c r="K299" s="768"/>
      <c r="L299" s="779"/>
      <c r="M299" s="203"/>
      <c r="N299" s="204"/>
      <c r="O299" s="67"/>
      <c r="P299" s="67"/>
      <c r="Q299" s="205"/>
      <c r="R299" s="206"/>
      <c r="S299" s="208"/>
      <c r="T299" s="205"/>
      <c r="U299" s="67"/>
      <c r="V299" s="207"/>
      <c r="W299" s="207"/>
      <c r="X299" s="209"/>
      <c r="Y299" s="204"/>
      <c r="Z299" s="67"/>
      <c r="AA299" s="124"/>
      <c r="AB299" s="210"/>
    </row>
    <row r="300" spans="1:28" hidden="1" x14ac:dyDescent="0.25">
      <c r="A300" s="770"/>
      <c r="B300" s="773"/>
      <c r="C300" s="765"/>
      <c r="D300" s="768"/>
      <c r="E300" s="776"/>
      <c r="F300" s="784" t="s">
        <v>236</v>
      </c>
      <c r="G300" s="773" t="str">
        <f>+IF('5 Valoración Control'!G300="","",'5 Valoración Control'!G300)</f>
        <v/>
      </c>
      <c r="H300" s="158" t="s">
        <v>233</v>
      </c>
      <c r="I300" s="156" t="str">
        <f>+IF('5 Valoración Control'!I300="","",'5 Valoración Control'!I300)</f>
        <v/>
      </c>
      <c r="J300" s="765"/>
      <c r="K300" s="768"/>
      <c r="L300" s="779"/>
      <c r="M300" s="203"/>
      <c r="N300" s="204"/>
      <c r="O300" s="67"/>
      <c r="P300" s="67"/>
      <c r="Q300" s="205"/>
      <c r="R300" s="206"/>
      <c r="S300" s="208"/>
      <c r="T300" s="205"/>
      <c r="U300" s="67"/>
      <c r="V300" s="207"/>
      <c r="W300" s="207"/>
      <c r="X300" s="209"/>
      <c r="Y300" s="204"/>
      <c r="Z300" s="67"/>
      <c r="AA300" s="124"/>
      <c r="AB300" s="210"/>
    </row>
    <row r="301" spans="1:28" hidden="1" x14ac:dyDescent="0.25">
      <c r="A301" s="770"/>
      <c r="B301" s="773"/>
      <c r="C301" s="765"/>
      <c r="D301" s="768"/>
      <c r="E301" s="776"/>
      <c r="F301" s="784"/>
      <c r="G301" s="773"/>
      <c r="H301" s="158" t="s">
        <v>234</v>
      </c>
      <c r="I301" s="156" t="str">
        <f>+IF('5 Valoración Control'!I301="","",'5 Valoración Control'!I301)</f>
        <v/>
      </c>
      <c r="J301" s="765"/>
      <c r="K301" s="768"/>
      <c r="L301" s="779"/>
      <c r="M301" s="203"/>
      <c r="N301" s="204"/>
      <c r="O301" s="67"/>
      <c r="P301" s="67"/>
      <c r="Q301" s="205"/>
      <c r="R301" s="206"/>
      <c r="S301" s="208"/>
      <c r="T301" s="205"/>
      <c r="U301" s="67"/>
      <c r="V301" s="207"/>
      <c r="W301" s="207"/>
      <c r="X301" s="209"/>
      <c r="Y301" s="204"/>
      <c r="Z301" s="67"/>
      <c r="AA301" s="124"/>
      <c r="AB301" s="210"/>
    </row>
    <row r="302" spans="1:28" hidden="1" x14ac:dyDescent="0.25">
      <c r="A302" s="770"/>
      <c r="B302" s="773"/>
      <c r="C302" s="765"/>
      <c r="D302" s="768"/>
      <c r="E302" s="776"/>
      <c r="F302" s="784"/>
      <c r="G302" s="773"/>
      <c r="H302" s="158" t="s">
        <v>235</v>
      </c>
      <c r="I302" s="156" t="str">
        <f>+IF('5 Valoración Control'!I302="","",'5 Valoración Control'!I302)</f>
        <v/>
      </c>
      <c r="J302" s="765"/>
      <c r="K302" s="768"/>
      <c r="L302" s="779"/>
      <c r="M302" s="203"/>
      <c r="N302" s="204"/>
      <c r="O302" s="67"/>
      <c r="P302" s="67"/>
      <c r="Q302" s="205"/>
      <c r="R302" s="206"/>
      <c r="S302" s="208"/>
      <c r="T302" s="205"/>
      <c r="U302" s="67"/>
      <c r="V302" s="207"/>
      <c r="W302" s="207"/>
      <c r="X302" s="209"/>
      <c r="Y302" s="204"/>
      <c r="Z302" s="67"/>
      <c r="AA302" s="124"/>
      <c r="AB302" s="210"/>
    </row>
    <row r="303" spans="1:28" hidden="1" x14ac:dyDescent="0.25">
      <c r="A303" s="770"/>
      <c r="B303" s="773"/>
      <c r="C303" s="765"/>
      <c r="D303" s="768"/>
      <c r="E303" s="776"/>
      <c r="F303" s="784" t="s">
        <v>237</v>
      </c>
      <c r="G303" s="773" t="str">
        <f>+IF('5 Valoración Control'!G303="","",'5 Valoración Control'!G303)</f>
        <v/>
      </c>
      <c r="H303" s="158" t="s">
        <v>233</v>
      </c>
      <c r="I303" s="156" t="str">
        <f>+IF('5 Valoración Control'!I303="","",'5 Valoración Control'!I303)</f>
        <v/>
      </c>
      <c r="J303" s="765"/>
      <c r="K303" s="768"/>
      <c r="L303" s="779"/>
      <c r="M303" s="203"/>
      <c r="N303" s="204"/>
      <c r="O303" s="67"/>
      <c r="P303" s="67"/>
      <c r="Q303" s="205"/>
      <c r="R303" s="206"/>
      <c r="S303" s="208"/>
      <c r="T303" s="205"/>
      <c r="U303" s="67"/>
      <c r="V303" s="207"/>
      <c r="W303" s="207"/>
      <c r="X303" s="209"/>
      <c r="Y303" s="204"/>
      <c r="Z303" s="67"/>
      <c r="AA303" s="124"/>
      <c r="AB303" s="210"/>
    </row>
    <row r="304" spans="1:28" hidden="1" x14ac:dyDescent="0.25">
      <c r="A304" s="770"/>
      <c r="B304" s="773"/>
      <c r="C304" s="765"/>
      <c r="D304" s="768"/>
      <c r="E304" s="776"/>
      <c r="F304" s="784"/>
      <c r="G304" s="773"/>
      <c r="H304" s="158" t="s">
        <v>234</v>
      </c>
      <c r="I304" s="156" t="str">
        <f>+IF('5 Valoración Control'!I304="","",'5 Valoración Control'!I304)</f>
        <v/>
      </c>
      <c r="J304" s="765"/>
      <c r="K304" s="768"/>
      <c r="L304" s="779"/>
      <c r="M304" s="203"/>
      <c r="N304" s="204"/>
      <c r="O304" s="67"/>
      <c r="P304" s="67"/>
      <c r="Q304" s="205"/>
      <c r="R304" s="206"/>
      <c r="S304" s="208"/>
      <c r="T304" s="205"/>
      <c r="U304" s="67"/>
      <c r="V304" s="207"/>
      <c r="W304" s="207"/>
      <c r="X304" s="209"/>
      <c r="Y304" s="204"/>
      <c r="Z304" s="67"/>
      <c r="AA304" s="124"/>
      <c r="AB304" s="210"/>
    </row>
    <row r="305" spans="1:28" hidden="1" x14ac:dyDescent="0.25">
      <c r="A305" s="770"/>
      <c r="B305" s="773"/>
      <c r="C305" s="765"/>
      <c r="D305" s="768"/>
      <c r="E305" s="776"/>
      <c r="F305" s="784"/>
      <c r="G305" s="773"/>
      <c r="H305" s="158" t="s">
        <v>235</v>
      </c>
      <c r="I305" s="156" t="str">
        <f>+IF('5 Valoración Control'!I305="","",'5 Valoración Control'!I305)</f>
        <v/>
      </c>
      <c r="J305" s="765"/>
      <c r="K305" s="768"/>
      <c r="L305" s="779"/>
      <c r="M305" s="203"/>
      <c r="N305" s="204"/>
      <c r="O305" s="67"/>
      <c r="P305" s="67"/>
      <c r="Q305" s="205"/>
      <c r="R305" s="206"/>
      <c r="S305" s="208"/>
      <c r="T305" s="205"/>
      <c r="U305" s="67"/>
      <c r="V305" s="207"/>
      <c r="W305" s="207"/>
      <c r="X305" s="209"/>
      <c r="Y305" s="204"/>
      <c r="Z305" s="67"/>
      <c r="AA305" s="124"/>
      <c r="AB305" s="210"/>
    </row>
    <row r="306" spans="1:28" hidden="1" x14ac:dyDescent="0.25">
      <c r="A306" s="770"/>
      <c r="B306" s="773"/>
      <c r="C306" s="765"/>
      <c r="D306" s="768"/>
      <c r="E306" s="776"/>
      <c r="F306" s="784" t="s">
        <v>238</v>
      </c>
      <c r="G306" s="773" t="str">
        <f>+IF('5 Valoración Control'!G306="","",'5 Valoración Control'!G306)</f>
        <v/>
      </c>
      <c r="H306" s="158" t="s">
        <v>233</v>
      </c>
      <c r="I306" s="156" t="str">
        <f>+IF('5 Valoración Control'!I306="","",'5 Valoración Control'!I306)</f>
        <v/>
      </c>
      <c r="J306" s="765"/>
      <c r="K306" s="768"/>
      <c r="L306" s="779"/>
      <c r="M306" s="203"/>
      <c r="N306" s="204"/>
      <c r="O306" s="67"/>
      <c r="P306" s="67"/>
      <c r="Q306" s="205"/>
      <c r="R306" s="206"/>
      <c r="S306" s="208"/>
      <c r="T306" s="205"/>
      <c r="U306" s="67"/>
      <c r="V306" s="207"/>
      <c r="W306" s="207"/>
      <c r="X306" s="209"/>
      <c r="Y306" s="204"/>
      <c r="Z306" s="67"/>
      <c r="AA306" s="124"/>
      <c r="AB306" s="210"/>
    </row>
    <row r="307" spans="1:28" hidden="1" x14ac:dyDescent="0.25">
      <c r="A307" s="770"/>
      <c r="B307" s="773"/>
      <c r="C307" s="765"/>
      <c r="D307" s="768"/>
      <c r="E307" s="776"/>
      <c r="F307" s="784"/>
      <c r="G307" s="773"/>
      <c r="H307" s="158" t="s">
        <v>234</v>
      </c>
      <c r="I307" s="156" t="str">
        <f>+IF('5 Valoración Control'!I307="","",'5 Valoración Control'!I307)</f>
        <v/>
      </c>
      <c r="J307" s="765"/>
      <c r="K307" s="768"/>
      <c r="L307" s="779"/>
      <c r="M307" s="203"/>
      <c r="N307" s="204"/>
      <c r="O307" s="67"/>
      <c r="P307" s="67"/>
      <c r="Q307" s="205"/>
      <c r="R307" s="206"/>
      <c r="S307" s="208"/>
      <c r="T307" s="205"/>
      <c r="U307" s="67"/>
      <c r="V307" s="207"/>
      <c r="W307" s="207"/>
      <c r="X307" s="209"/>
      <c r="Y307" s="204"/>
      <c r="Z307" s="67"/>
      <c r="AA307" s="124"/>
      <c r="AB307" s="210"/>
    </row>
    <row r="308" spans="1:28" hidden="1" x14ac:dyDescent="0.25">
      <c r="A308" s="770"/>
      <c r="B308" s="773"/>
      <c r="C308" s="765"/>
      <c r="D308" s="768"/>
      <c r="E308" s="776"/>
      <c r="F308" s="784"/>
      <c r="G308" s="773"/>
      <c r="H308" s="158" t="s">
        <v>235</v>
      </c>
      <c r="I308" s="156" t="str">
        <f>+IF('5 Valoración Control'!I308="","",'5 Valoración Control'!I308)</f>
        <v/>
      </c>
      <c r="J308" s="765"/>
      <c r="K308" s="768"/>
      <c r="L308" s="779"/>
      <c r="M308" s="203"/>
      <c r="N308" s="204"/>
      <c r="O308" s="67"/>
      <c r="P308" s="67"/>
      <c r="Q308" s="205"/>
      <c r="R308" s="206"/>
      <c r="S308" s="208"/>
      <c r="T308" s="205"/>
      <c r="U308" s="67"/>
      <c r="V308" s="207"/>
      <c r="W308" s="207"/>
      <c r="X308" s="209"/>
      <c r="Y308" s="204"/>
      <c r="Z308" s="67"/>
      <c r="AA308" s="124"/>
      <c r="AB308" s="210"/>
    </row>
    <row r="309" spans="1:28" hidden="1" x14ac:dyDescent="0.25">
      <c r="A309" s="770"/>
      <c r="B309" s="773"/>
      <c r="C309" s="765"/>
      <c r="D309" s="768"/>
      <c r="E309" s="776"/>
      <c r="F309" s="784" t="s">
        <v>239</v>
      </c>
      <c r="G309" s="773" t="str">
        <f>+IF('5 Valoración Control'!G309="","",'5 Valoración Control'!G309)</f>
        <v/>
      </c>
      <c r="H309" s="158" t="s">
        <v>233</v>
      </c>
      <c r="I309" s="156" t="str">
        <f>+IF('5 Valoración Control'!I309="","",'5 Valoración Control'!I309)</f>
        <v/>
      </c>
      <c r="J309" s="765"/>
      <c r="K309" s="768"/>
      <c r="L309" s="779"/>
      <c r="M309" s="203"/>
      <c r="N309" s="204"/>
      <c r="O309" s="67"/>
      <c r="P309" s="67"/>
      <c r="Q309" s="205"/>
      <c r="R309" s="206"/>
      <c r="S309" s="208"/>
      <c r="T309" s="205"/>
      <c r="U309" s="67"/>
      <c r="V309" s="207"/>
      <c r="W309" s="207"/>
      <c r="X309" s="209"/>
      <c r="Y309" s="204"/>
      <c r="Z309" s="67"/>
      <c r="AA309" s="124"/>
      <c r="AB309" s="210"/>
    </row>
    <row r="310" spans="1:28" hidden="1" x14ac:dyDescent="0.25">
      <c r="A310" s="770"/>
      <c r="B310" s="773"/>
      <c r="C310" s="765"/>
      <c r="D310" s="768"/>
      <c r="E310" s="776"/>
      <c r="F310" s="784"/>
      <c r="G310" s="773"/>
      <c r="H310" s="158" t="s">
        <v>234</v>
      </c>
      <c r="I310" s="156" t="str">
        <f>+IF('5 Valoración Control'!I310="","",'5 Valoración Control'!I310)</f>
        <v/>
      </c>
      <c r="J310" s="765"/>
      <c r="K310" s="768"/>
      <c r="L310" s="779"/>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71"/>
      <c r="B311" s="774"/>
      <c r="C311" s="766"/>
      <c r="D311" s="769"/>
      <c r="E311" s="777"/>
      <c r="F311" s="785"/>
      <c r="G311" s="774"/>
      <c r="H311" s="159" t="s">
        <v>235</v>
      </c>
      <c r="I311" s="157" t="str">
        <f>+IF('5 Valoración Control'!I311="","",'5 Valoración Control'!I311)</f>
        <v/>
      </c>
      <c r="J311" s="766"/>
      <c r="K311" s="769"/>
      <c r="L311" s="780"/>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B1" zoomScale="80" zoomScaleNormal="80" zoomScaleSheetLayoutView="55" workbookViewId="0">
      <selection activeCell="N4" sqref="N4:O4"/>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16.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0"/>
      <c r="B1" s="804" t="s">
        <v>140</v>
      </c>
      <c r="C1" s="804"/>
      <c r="D1" s="804"/>
      <c r="E1" s="804"/>
      <c r="F1" s="804"/>
      <c r="G1" s="804"/>
      <c r="H1" s="804"/>
      <c r="I1" s="804"/>
      <c r="J1" s="804"/>
      <c r="K1" s="804"/>
      <c r="L1" s="804"/>
      <c r="M1" s="804"/>
      <c r="N1" s="602" t="s">
        <v>354</v>
      </c>
      <c r="O1" s="602"/>
    </row>
    <row r="2" spans="1:33" ht="15" customHeight="1" x14ac:dyDescent="0.25">
      <c r="A2" s="600"/>
      <c r="B2" s="804"/>
      <c r="C2" s="804"/>
      <c r="D2" s="804"/>
      <c r="E2" s="804"/>
      <c r="F2" s="804"/>
      <c r="G2" s="804"/>
      <c r="H2" s="804"/>
      <c r="I2" s="804"/>
      <c r="J2" s="804"/>
      <c r="K2" s="804"/>
      <c r="L2" s="804"/>
      <c r="M2" s="804"/>
      <c r="N2" s="806" t="s">
        <v>355</v>
      </c>
      <c r="O2" s="807"/>
    </row>
    <row r="3" spans="1:33" ht="15" customHeight="1" x14ac:dyDescent="0.25">
      <c r="A3" s="600"/>
      <c r="B3" s="804"/>
      <c r="C3" s="804"/>
      <c r="D3" s="804"/>
      <c r="E3" s="804"/>
      <c r="F3" s="804"/>
      <c r="G3" s="804"/>
      <c r="H3" s="804"/>
      <c r="I3" s="804"/>
      <c r="J3" s="804"/>
      <c r="K3" s="804"/>
      <c r="L3" s="804"/>
      <c r="M3" s="804"/>
      <c r="N3" s="808" t="s">
        <v>356</v>
      </c>
      <c r="O3" s="809"/>
    </row>
    <row r="4" spans="1:33" s="174" customFormat="1" ht="15" customHeight="1" x14ac:dyDescent="0.2">
      <c r="A4" s="601"/>
      <c r="B4" s="805"/>
      <c r="C4" s="805"/>
      <c r="D4" s="805"/>
      <c r="E4" s="805"/>
      <c r="F4" s="805"/>
      <c r="G4" s="805"/>
      <c r="H4" s="805"/>
      <c r="I4" s="805"/>
      <c r="J4" s="805"/>
      <c r="K4" s="805"/>
      <c r="L4" s="805"/>
      <c r="M4" s="805"/>
      <c r="N4" s="806" t="s">
        <v>363</v>
      </c>
      <c r="O4" s="807"/>
      <c r="Q4" s="175"/>
      <c r="R4" s="175"/>
      <c r="AA4" s="177"/>
      <c r="AB4" s="177"/>
      <c r="AC4" s="177"/>
      <c r="AD4" s="177"/>
      <c r="AE4" s="177"/>
    </row>
    <row r="5" spans="1:33" s="174" customFormat="1" ht="28.5" customHeight="1" x14ac:dyDescent="0.2">
      <c r="A5" s="457" t="s">
        <v>14</v>
      </c>
      <c r="B5" s="798" t="str">
        <f>'1 Contexto e Identificación'!B6:E6</f>
        <v>PROCESO ADQUISICIONES</v>
      </c>
      <c r="C5" s="799"/>
      <c r="D5" s="799"/>
      <c r="E5" s="799"/>
      <c r="F5" s="799"/>
      <c r="G5" s="799"/>
      <c r="H5" s="799"/>
      <c r="I5" s="799"/>
      <c r="J5" s="799"/>
      <c r="K5" s="799"/>
      <c r="L5" s="799"/>
      <c r="M5" s="800"/>
      <c r="R5" s="179"/>
      <c r="S5" s="47"/>
      <c r="T5" s="47"/>
      <c r="AA5" s="177"/>
      <c r="AB5" s="177"/>
      <c r="AC5" s="177"/>
      <c r="AD5" s="177"/>
      <c r="AE5" s="177"/>
    </row>
    <row r="6" spans="1:33" s="174" customFormat="1" ht="37.5" customHeight="1" x14ac:dyDescent="0.2">
      <c r="A6" s="450" t="s">
        <v>16</v>
      </c>
      <c r="B6" s="801" t="str">
        <f>'1 Contexto e Identificación'!B7:E7</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802"/>
      <c r="D6" s="802"/>
      <c r="E6" s="802"/>
      <c r="F6" s="802"/>
      <c r="G6" s="802"/>
      <c r="H6" s="802"/>
      <c r="I6" s="802"/>
      <c r="J6" s="802"/>
      <c r="K6" s="802"/>
      <c r="L6" s="802"/>
      <c r="M6" s="803"/>
      <c r="O6" s="791" t="s">
        <v>215</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12"/>
      <c r="M7" s="812"/>
      <c r="O7" s="791"/>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12"/>
      <c r="M8" s="812"/>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10" t="s">
        <v>241</v>
      </c>
      <c r="F10" s="666"/>
      <c r="G10" s="811"/>
      <c r="H10" s="47"/>
      <c r="I10" s="617" t="s">
        <v>259</v>
      </c>
      <c r="J10" s="618"/>
      <c r="K10" s="618"/>
      <c r="L10" s="618"/>
      <c r="M10" s="619"/>
      <c r="N10" s="625" t="s">
        <v>103</v>
      </c>
      <c r="O10" s="655"/>
      <c r="P10" s="655"/>
      <c r="Q10" s="656"/>
      <c r="R10" s="154" t="s">
        <v>243</v>
      </c>
      <c r="S10" s="47"/>
      <c r="T10" s="47"/>
      <c r="U10" s="180"/>
      <c r="V10" s="180"/>
      <c r="W10" s="180"/>
      <c r="X10" s="180"/>
      <c r="Y10" s="180"/>
      <c r="Z10" s="180"/>
    </row>
    <row r="11" spans="1:33" ht="36.75" thickBot="1" x14ac:dyDescent="0.25">
      <c r="A11" s="162" t="s">
        <v>221</v>
      </c>
      <c r="B11" s="163" t="s">
        <v>222</v>
      </c>
      <c r="C11" s="417"/>
      <c r="D11" s="168" t="s">
        <v>53</v>
      </c>
      <c r="E11" s="408" t="s">
        <v>88</v>
      </c>
      <c r="F11" s="407" t="s">
        <v>90</v>
      </c>
      <c r="G11" s="409" t="s">
        <v>209</v>
      </c>
      <c r="H11" s="80" t="s">
        <v>245</v>
      </c>
      <c r="I11" s="181" t="s">
        <v>246</v>
      </c>
      <c r="J11" s="182" t="s">
        <v>247</v>
      </c>
      <c r="K11" s="182" t="s">
        <v>248</v>
      </c>
      <c r="L11" s="183" t="s">
        <v>249</v>
      </c>
      <c r="M11" s="184" t="s">
        <v>250</v>
      </c>
      <c r="N11" s="186" t="s">
        <v>251</v>
      </c>
      <c r="O11" s="183" t="s">
        <v>252</v>
      </c>
      <c r="P11" s="182" t="s">
        <v>248</v>
      </c>
      <c r="Q11" s="185" t="s">
        <v>253</v>
      </c>
      <c r="R11" s="185" t="s">
        <v>254</v>
      </c>
      <c r="S11" s="47"/>
      <c r="T11" s="47"/>
      <c r="V11" s="180"/>
      <c r="W11" s="180"/>
      <c r="X11" s="190"/>
      <c r="Y11" s="190"/>
      <c r="Z11" s="190"/>
      <c r="AA11" s="190"/>
      <c r="AB11" s="190"/>
      <c r="AC11" s="190"/>
      <c r="AD11" s="190"/>
      <c r="AE11" s="190"/>
      <c r="AF11" s="190"/>
      <c r="AG11" s="190"/>
    </row>
    <row r="12" spans="1:33" ht="120.75" customHeight="1" x14ac:dyDescent="0.2">
      <c r="A12" s="787" t="str">
        <f>'1 Contexto e Identificación'!$A$11</f>
        <v>R1</v>
      </c>
      <c r="B12" s="788" t="str">
        <f>+'1 Contexto e Identificación'!$E$11</f>
        <v>Posibilidad de recibir o solicitar cualquier dádiva o beneficio a nombre propio o de terceros para adjudicar un contrato o convenio</v>
      </c>
      <c r="C12" s="439" t="s">
        <v>232</v>
      </c>
      <c r="D12" s="438" t="str">
        <f>+IF('5 Valoración Control'!G12="","",'5 Valoración Control'!G12)</f>
        <v>Pliegos de condiciones con direccionamiento</v>
      </c>
      <c r="E12" s="781" t="str">
        <f>+'6 Mapa Calor Residual'!$C$12</f>
        <v>Rara vez</v>
      </c>
      <c r="F12" s="782" t="str">
        <f>+'6 Mapa Calor Residual'!$D$12</f>
        <v>Catastrófico</v>
      </c>
      <c r="G12" s="789" t="str">
        <f>+'6 Mapa Calor Residual'!$E$12</f>
        <v>Extremo</v>
      </c>
      <c r="H12" s="236" t="str">
        <f>+IF('8 Mapa Riesgo, Plan Acción'!M12="","",'8 Mapa Riesgo, Plan Acción'!M12)</f>
        <v>Reducir_Mitigar</v>
      </c>
      <c r="I12" s="246" t="str">
        <f>+IF('8 Mapa Riesgo, Plan Acción'!N12="","",'8 Mapa Riesgo, Plan Acción'!N12)</f>
        <v xml:space="preserve">Realizar un (1) seguimiento a una muestra aleatoria del 20% de los contratos suscritos, por la Secretaria Administrativa a fin de verificar la aplicación y justificación de los documentos y anexos requeridos dentro del pliego de condiciones </v>
      </c>
      <c r="J12" s="243" t="str">
        <f>+IF('8 Mapa Riesgo, Plan Acción'!O12="","",'8 Mapa Riesgo, Plan Acción'!O12)</f>
        <v xml:space="preserve">Informe de seguimiento </v>
      </c>
      <c r="K12" s="243" t="str">
        <f>+IF('8 Mapa Riesgo, Plan Acción'!P12="","",'8 Mapa Riesgo, Plan Acción'!P12)</f>
        <v xml:space="preserve">Lider contratacion </v>
      </c>
      <c r="L12" s="260">
        <f>+IF('8 Mapa Riesgo, Plan Acción'!Q12="","",'8 Mapa Riesgo, Plan Acción'!Q12)</f>
        <v>45597</v>
      </c>
      <c r="M12" s="261">
        <f>+IF('8 Mapa Riesgo, Plan Acción'!R12="","",'8 Mapa Riesgo, Plan Acción'!R12)</f>
        <v>45642</v>
      </c>
      <c r="N12" s="247" t="str">
        <f>+IF('8 Mapa Riesgo, Plan Acción'!S12="","",'8 Mapa Riesgo, Plan Acción'!S12)</f>
        <v>Poner en conocimiento ante los entes de control competentes</v>
      </c>
      <c r="O12" s="243" t="str">
        <f>+IF('8 Mapa Riesgo, Plan Acción'!T12="","",'8 Mapa Riesgo, Plan Acción'!T12)</f>
        <v xml:space="preserve"> denuncia </v>
      </c>
      <c r="P12" s="243" t="str">
        <f>+IF('8 Mapa Riesgo, Plan Acción'!U12="","",'8 Mapa Riesgo, Plan Acción'!U12)</f>
        <v xml:space="preserve">Secretaria Administrativa </v>
      </c>
      <c r="Q12" s="156" t="str">
        <f>+IF('8 Mapa Riesgo, Plan Acción'!V12="","",'8 Mapa Riesgo, Plan Acción'!V12)</f>
        <v xml:space="preserve">10 dias habiles </v>
      </c>
      <c r="R12" s="170" t="str">
        <f>+IF('8 Mapa Riesgo, Plan Acción'!W12="","",'8 Mapa Riesgo, Plan Acción'!W12)</f>
        <v>Número de seguimientos a los pliegos de condiciones  aplicados en los diferentes contratos suscritos en la secretaría</v>
      </c>
      <c r="S12" s="201"/>
      <c r="T12" s="201"/>
      <c r="V12" s="180"/>
      <c r="W12" s="180"/>
      <c r="X12" s="190"/>
      <c r="Y12" s="190"/>
      <c r="Z12" s="190"/>
      <c r="AA12" s="202"/>
      <c r="AB12" s="202"/>
      <c r="AC12" s="202"/>
      <c r="AD12" s="202"/>
      <c r="AE12" s="202"/>
      <c r="AF12" s="190"/>
      <c r="AG12" s="190"/>
    </row>
    <row r="13" spans="1:33" ht="43.5" customHeight="1" x14ac:dyDescent="0.2">
      <c r="A13" s="770"/>
      <c r="B13" s="773"/>
      <c r="C13" s="784" t="s">
        <v>236</v>
      </c>
      <c r="D13" s="773" t="str">
        <f>+IF('5 Valoración Control'!G15="","",'5 Valoración Control'!G15)</f>
        <v/>
      </c>
      <c r="E13" s="765"/>
      <c r="F13" s="768"/>
      <c r="G13" s="776"/>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43.5" customHeight="1" x14ac:dyDescent="0.2">
      <c r="A14" s="770"/>
      <c r="B14" s="773"/>
      <c r="C14" s="784"/>
      <c r="D14" s="773"/>
      <c r="E14" s="765"/>
      <c r="F14" s="768"/>
      <c r="G14" s="776"/>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70"/>
      <c r="B15" s="773"/>
      <c r="C15" s="784"/>
      <c r="D15" s="773"/>
      <c r="E15" s="765"/>
      <c r="F15" s="768"/>
      <c r="G15" s="776"/>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70"/>
      <c r="B16" s="773"/>
      <c r="C16" s="784" t="s">
        <v>237</v>
      </c>
      <c r="D16" s="773" t="str">
        <f>+IF('5 Valoración Control'!G18="","",'5 Valoración Control'!G18)</f>
        <v/>
      </c>
      <c r="E16" s="765"/>
      <c r="F16" s="768"/>
      <c r="G16" s="776"/>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70"/>
      <c r="B17" s="773"/>
      <c r="C17" s="784"/>
      <c r="D17" s="773"/>
      <c r="E17" s="765"/>
      <c r="F17" s="768"/>
      <c r="G17" s="776"/>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70"/>
      <c r="B18" s="773"/>
      <c r="C18" s="784"/>
      <c r="D18" s="773"/>
      <c r="E18" s="765"/>
      <c r="F18" s="768"/>
      <c r="G18" s="776"/>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70"/>
      <c r="B19" s="773"/>
      <c r="C19" s="784" t="s">
        <v>238</v>
      </c>
      <c r="D19" s="773" t="str">
        <f>+IF('5 Valoración Control'!G21="","",'5 Valoración Control'!G21)</f>
        <v/>
      </c>
      <c r="E19" s="765"/>
      <c r="F19" s="768"/>
      <c r="G19" s="776"/>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70"/>
      <c r="B20" s="773"/>
      <c r="C20" s="784"/>
      <c r="D20" s="773"/>
      <c r="E20" s="765"/>
      <c r="F20" s="768"/>
      <c r="G20" s="776"/>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70"/>
      <c r="B21" s="773"/>
      <c r="C21" s="784"/>
      <c r="D21" s="773"/>
      <c r="E21" s="765"/>
      <c r="F21" s="768"/>
      <c r="G21" s="776"/>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70"/>
      <c r="B22" s="773"/>
      <c r="C22" s="784" t="s">
        <v>239</v>
      </c>
      <c r="D22" s="773" t="str">
        <f>+IF('5 Valoración Control'!G24="","",'5 Valoración Control'!G24)</f>
        <v/>
      </c>
      <c r="E22" s="765"/>
      <c r="F22" s="768"/>
      <c r="G22" s="776"/>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70"/>
      <c r="B23" s="773"/>
      <c r="C23" s="784"/>
      <c r="D23" s="773"/>
      <c r="E23" s="765"/>
      <c r="F23" s="768"/>
      <c r="G23" s="776"/>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71"/>
      <c r="B24" s="774"/>
      <c r="C24" s="785"/>
      <c r="D24" s="774"/>
      <c r="E24" s="766"/>
      <c r="F24" s="769"/>
      <c r="G24" s="777"/>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x14ac:dyDescent="0.25">
      <c r="A25" s="787" t="str">
        <f>'1 Contexto e Identificación'!$A$12</f>
        <v>R2</v>
      </c>
      <c r="B25" s="772" t="str">
        <f>+'1 Contexto e Identificación'!$E$12</f>
        <v xml:space="preserve">  </v>
      </c>
      <c r="C25" s="786" t="s">
        <v>232</v>
      </c>
      <c r="D25" s="772" t="str">
        <f>+IF('5 Valoración Control'!G27="","",'5 Valoración Control'!G27)</f>
        <v/>
      </c>
      <c r="E25" s="764" t="str">
        <f>+'6 Mapa Calor Residual'!$C$13</f>
        <v/>
      </c>
      <c r="F25" s="767" t="str">
        <f>+'6 Mapa Calor Residual'!$D$13</f>
        <v/>
      </c>
      <c r="G25" s="775"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43.5" customHeight="1" thickBot="1" x14ac:dyDescent="0.3">
      <c r="A26" s="787"/>
      <c r="B26" s="773"/>
      <c r="C26" s="784"/>
      <c r="D26" s="773"/>
      <c r="E26" s="765"/>
      <c r="F26" s="768"/>
      <c r="G26" s="776"/>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87"/>
      <c r="B27" s="773"/>
      <c r="C27" s="784"/>
      <c r="D27" s="773"/>
      <c r="E27" s="765"/>
      <c r="F27" s="768"/>
      <c r="G27" s="776"/>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87"/>
      <c r="B28" s="773"/>
      <c r="C28" s="784" t="s">
        <v>236</v>
      </c>
      <c r="D28" s="773" t="str">
        <f>+IF('5 Valoración Control'!G30="","",'5 Valoración Control'!G30)</f>
        <v/>
      </c>
      <c r="E28" s="765"/>
      <c r="F28" s="768"/>
      <c r="G28" s="776"/>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87"/>
      <c r="B29" s="773"/>
      <c r="C29" s="784"/>
      <c r="D29" s="773"/>
      <c r="E29" s="765"/>
      <c r="F29" s="768"/>
      <c r="G29" s="776"/>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87"/>
      <c r="B30" s="773"/>
      <c r="C30" s="784"/>
      <c r="D30" s="773"/>
      <c r="E30" s="765"/>
      <c r="F30" s="768"/>
      <c r="G30" s="776"/>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87"/>
      <c r="B31" s="773"/>
      <c r="C31" s="784" t="s">
        <v>237</v>
      </c>
      <c r="D31" s="773" t="str">
        <f>+IF('5 Valoración Control'!G33="","",'5 Valoración Control'!G33)</f>
        <v/>
      </c>
      <c r="E31" s="765"/>
      <c r="F31" s="768"/>
      <c r="G31" s="776"/>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87"/>
      <c r="B32" s="773"/>
      <c r="C32" s="784"/>
      <c r="D32" s="773"/>
      <c r="E32" s="765"/>
      <c r="F32" s="768"/>
      <c r="G32" s="776"/>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87"/>
      <c r="B33" s="773"/>
      <c r="C33" s="784"/>
      <c r="D33" s="773"/>
      <c r="E33" s="765"/>
      <c r="F33" s="768"/>
      <c r="G33" s="776"/>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87"/>
      <c r="B34" s="773"/>
      <c r="C34" s="784" t="s">
        <v>238</v>
      </c>
      <c r="D34" s="773" t="str">
        <f>+IF('5 Valoración Control'!G36="","",'5 Valoración Control'!G36)</f>
        <v/>
      </c>
      <c r="E34" s="765"/>
      <c r="F34" s="768"/>
      <c r="G34" s="776"/>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87"/>
      <c r="B35" s="773"/>
      <c r="C35" s="784"/>
      <c r="D35" s="773"/>
      <c r="E35" s="765"/>
      <c r="F35" s="768"/>
      <c r="G35" s="776"/>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87"/>
      <c r="B36" s="773"/>
      <c r="C36" s="784"/>
      <c r="D36" s="773"/>
      <c r="E36" s="765"/>
      <c r="F36" s="768"/>
      <c r="G36" s="776"/>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87"/>
      <c r="B37" s="773"/>
      <c r="C37" s="784" t="s">
        <v>239</v>
      </c>
      <c r="D37" s="773" t="str">
        <f>+IF('5 Valoración Control'!G39="","",'5 Valoración Control'!G39)</f>
        <v/>
      </c>
      <c r="E37" s="765"/>
      <c r="F37" s="768"/>
      <c r="G37" s="776"/>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87"/>
      <c r="B38" s="773"/>
      <c r="C38" s="784"/>
      <c r="D38" s="773"/>
      <c r="E38" s="765"/>
      <c r="F38" s="768"/>
      <c r="G38" s="776"/>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87"/>
      <c r="B39" s="774"/>
      <c r="C39" s="785"/>
      <c r="D39" s="774"/>
      <c r="E39" s="766"/>
      <c r="F39" s="769"/>
      <c r="G39" s="777"/>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63" t="str">
        <f>'1 Contexto e Identificación'!$A$13</f>
        <v>R3</v>
      </c>
      <c r="B40" s="772" t="str">
        <f>+'1 Contexto e Identificación'!$E$13</f>
        <v xml:space="preserve">  </v>
      </c>
      <c r="C40" s="786" t="s">
        <v>232</v>
      </c>
      <c r="D40" s="772" t="str">
        <f>+IF('5 Valoración Control'!G42="","",'5 Valoración Control'!G42)</f>
        <v/>
      </c>
      <c r="E40" s="764" t="str">
        <f>+'6 Mapa Calor Residual'!$C$14</f>
        <v/>
      </c>
      <c r="F40" s="767" t="str">
        <f>+'6 Mapa Calor Residual'!$D$14</f>
        <v/>
      </c>
      <c r="G40" s="775"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70"/>
      <c r="B41" s="773"/>
      <c r="C41" s="784"/>
      <c r="D41" s="773"/>
      <c r="E41" s="765"/>
      <c r="F41" s="768"/>
      <c r="G41" s="776"/>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0"/>
      <c r="B42" s="773"/>
      <c r="C42" s="784"/>
      <c r="D42" s="773"/>
      <c r="E42" s="765"/>
      <c r="F42" s="768"/>
      <c r="G42" s="776"/>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0"/>
      <c r="B43" s="773"/>
      <c r="C43" s="784" t="s">
        <v>236</v>
      </c>
      <c r="D43" s="773" t="str">
        <f>+IF('5 Valoración Control'!G45="","",'5 Valoración Control'!G45)</f>
        <v/>
      </c>
      <c r="E43" s="765"/>
      <c r="F43" s="768"/>
      <c r="G43" s="776"/>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0"/>
      <c r="B44" s="773"/>
      <c r="C44" s="784"/>
      <c r="D44" s="773"/>
      <c r="E44" s="765"/>
      <c r="F44" s="768"/>
      <c r="G44" s="776"/>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0"/>
      <c r="B45" s="773"/>
      <c r="C45" s="784"/>
      <c r="D45" s="773"/>
      <c r="E45" s="765"/>
      <c r="F45" s="768"/>
      <c r="G45" s="776"/>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0"/>
      <c r="B46" s="773"/>
      <c r="C46" s="784" t="s">
        <v>237</v>
      </c>
      <c r="D46" s="773" t="str">
        <f>+IF('5 Valoración Control'!G48="","",'5 Valoración Control'!G48)</f>
        <v/>
      </c>
      <c r="E46" s="765"/>
      <c r="F46" s="768"/>
      <c r="G46" s="776"/>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0"/>
      <c r="B47" s="773"/>
      <c r="C47" s="784"/>
      <c r="D47" s="773"/>
      <c r="E47" s="765"/>
      <c r="F47" s="768"/>
      <c r="G47" s="776"/>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0"/>
      <c r="B48" s="773"/>
      <c r="C48" s="784"/>
      <c r="D48" s="773"/>
      <c r="E48" s="765"/>
      <c r="F48" s="768"/>
      <c r="G48" s="776"/>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0"/>
      <c r="B49" s="773"/>
      <c r="C49" s="784" t="s">
        <v>238</v>
      </c>
      <c r="D49" s="773" t="str">
        <f>+IF('5 Valoración Control'!G51="","",'5 Valoración Control'!G51)</f>
        <v/>
      </c>
      <c r="E49" s="765"/>
      <c r="F49" s="768"/>
      <c r="G49" s="776"/>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0"/>
      <c r="B50" s="773"/>
      <c r="C50" s="784"/>
      <c r="D50" s="773"/>
      <c r="E50" s="765"/>
      <c r="F50" s="768"/>
      <c r="G50" s="776"/>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0"/>
      <c r="B51" s="773"/>
      <c r="C51" s="784"/>
      <c r="D51" s="773"/>
      <c r="E51" s="765"/>
      <c r="F51" s="768"/>
      <c r="G51" s="776"/>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0"/>
      <c r="B52" s="773"/>
      <c r="C52" s="784" t="s">
        <v>239</v>
      </c>
      <c r="D52" s="773" t="str">
        <f>+IF('5 Valoración Control'!G54="","",'5 Valoración Control'!G54)</f>
        <v/>
      </c>
      <c r="E52" s="765"/>
      <c r="F52" s="768"/>
      <c r="G52" s="776"/>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0"/>
      <c r="B53" s="773"/>
      <c r="C53" s="784"/>
      <c r="D53" s="773"/>
      <c r="E53" s="765"/>
      <c r="F53" s="768"/>
      <c r="G53" s="776"/>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1"/>
      <c r="B54" s="774"/>
      <c r="C54" s="785"/>
      <c r="D54" s="774"/>
      <c r="E54" s="766"/>
      <c r="F54" s="769"/>
      <c r="G54" s="777"/>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63" t="str">
        <f>'1 Contexto e Identificación'!$A$14</f>
        <v>R4</v>
      </c>
      <c r="B55" s="772" t="str">
        <f>+'1 Contexto e Identificación'!$E$14</f>
        <v xml:space="preserve">  </v>
      </c>
      <c r="C55" s="786" t="s">
        <v>232</v>
      </c>
      <c r="D55" s="772" t="str">
        <f>+IF('5 Valoración Control'!G57="","",'5 Valoración Control'!G57)</f>
        <v/>
      </c>
      <c r="E55" s="764" t="str">
        <f>+'6 Mapa Calor Residual'!$C$15</f>
        <v/>
      </c>
      <c r="F55" s="767" t="str">
        <f>+'6 Mapa Calor Residual'!$D$15</f>
        <v/>
      </c>
      <c r="G55" s="775"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0"/>
      <c r="B56" s="773"/>
      <c r="C56" s="784"/>
      <c r="D56" s="773"/>
      <c r="E56" s="765"/>
      <c r="F56" s="768"/>
      <c r="G56" s="776"/>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0"/>
      <c r="B57" s="773"/>
      <c r="C57" s="784"/>
      <c r="D57" s="773"/>
      <c r="E57" s="765"/>
      <c r="F57" s="768"/>
      <c r="G57" s="776"/>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0"/>
      <c r="B58" s="773"/>
      <c r="C58" s="784" t="s">
        <v>236</v>
      </c>
      <c r="D58" s="773" t="str">
        <f>+IF('5 Valoración Control'!G60="","",'5 Valoración Control'!G60)</f>
        <v/>
      </c>
      <c r="E58" s="765"/>
      <c r="F58" s="768"/>
      <c r="G58" s="776"/>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0"/>
      <c r="B59" s="773"/>
      <c r="C59" s="784"/>
      <c r="D59" s="773"/>
      <c r="E59" s="765"/>
      <c r="F59" s="768"/>
      <c r="G59" s="776"/>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0"/>
      <c r="B60" s="773"/>
      <c r="C60" s="784"/>
      <c r="D60" s="773"/>
      <c r="E60" s="765"/>
      <c r="F60" s="768"/>
      <c r="G60" s="776"/>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0"/>
      <c r="B61" s="773"/>
      <c r="C61" s="784" t="s">
        <v>237</v>
      </c>
      <c r="D61" s="773" t="str">
        <f>+IF('5 Valoración Control'!G63="","",'5 Valoración Control'!G63)</f>
        <v/>
      </c>
      <c r="E61" s="765"/>
      <c r="F61" s="768"/>
      <c r="G61" s="776"/>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0"/>
      <c r="B62" s="773"/>
      <c r="C62" s="784"/>
      <c r="D62" s="773"/>
      <c r="E62" s="765"/>
      <c r="F62" s="768"/>
      <c r="G62" s="776"/>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0"/>
      <c r="B63" s="773"/>
      <c r="C63" s="784"/>
      <c r="D63" s="773"/>
      <c r="E63" s="765"/>
      <c r="F63" s="768"/>
      <c r="G63" s="776"/>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0"/>
      <c r="B64" s="773"/>
      <c r="C64" s="784" t="s">
        <v>238</v>
      </c>
      <c r="D64" s="773" t="str">
        <f>+IF('5 Valoración Control'!G66="","",'5 Valoración Control'!G66)</f>
        <v/>
      </c>
      <c r="E64" s="765"/>
      <c r="F64" s="768"/>
      <c r="G64" s="776"/>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0"/>
      <c r="B65" s="773"/>
      <c r="C65" s="784"/>
      <c r="D65" s="773"/>
      <c r="E65" s="765"/>
      <c r="F65" s="768"/>
      <c r="G65" s="776"/>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0"/>
      <c r="B66" s="773"/>
      <c r="C66" s="784"/>
      <c r="D66" s="773"/>
      <c r="E66" s="765"/>
      <c r="F66" s="768"/>
      <c r="G66" s="776"/>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0"/>
      <c r="B67" s="773"/>
      <c r="C67" s="784" t="s">
        <v>239</v>
      </c>
      <c r="D67" s="773" t="str">
        <f>+IF('5 Valoración Control'!G69="","",'5 Valoración Control'!G69)</f>
        <v/>
      </c>
      <c r="E67" s="765"/>
      <c r="F67" s="768"/>
      <c r="G67" s="776"/>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0"/>
      <c r="B68" s="773"/>
      <c r="C68" s="784"/>
      <c r="D68" s="773"/>
      <c r="E68" s="765"/>
      <c r="F68" s="768"/>
      <c r="G68" s="776"/>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1"/>
      <c r="B69" s="774"/>
      <c r="C69" s="785"/>
      <c r="D69" s="774"/>
      <c r="E69" s="766"/>
      <c r="F69" s="769"/>
      <c r="G69" s="777"/>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63" t="str">
        <f>'1 Contexto e Identificación'!$A$15</f>
        <v>R5</v>
      </c>
      <c r="B70" s="772" t="str">
        <f>+'1 Contexto e Identificación'!$E$15</f>
        <v xml:space="preserve">  </v>
      </c>
      <c r="C70" s="786" t="s">
        <v>232</v>
      </c>
      <c r="D70" s="772" t="str">
        <f>+IF('5 Valoración Control'!G72="","",'5 Valoración Control'!G72)</f>
        <v/>
      </c>
      <c r="E70" s="764" t="str">
        <f>+'6 Mapa Calor Residual'!$C$16</f>
        <v/>
      </c>
      <c r="F70" s="767" t="str">
        <f>+'6 Mapa Calor Residual'!$D$16</f>
        <v/>
      </c>
      <c r="G70" s="775"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0"/>
      <c r="B71" s="773"/>
      <c r="C71" s="784"/>
      <c r="D71" s="773"/>
      <c r="E71" s="765"/>
      <c r="F71" s="768"/>
      <c r="G71" s="776"/>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0"/>
      <c r="B72" s="773"/>
      <c r="C72" s="784"/>
      <c r="D72" s="773"/>
      <c r="E72" s="765"/>
      <c r="F72" s="768"/>
      <c r="G72" s="776"/>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0"/>
      <c r="B73" s="773"/>
      <c r="C73" s="784" t="s">
        <v>236</v>
      </c>
      <c r="D73" s="773" t="str">
        <f>+IF('5 Valoración Control'!G75="","",'5 Valoración Control'!G75)</f>
        <v/>
      </c>
      <c r="E73" s="765"/>
      <c r="F73" s="768"/>
      <c r="G73" s="776"/>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0"/>
      <c r="B74" s="773"/>
      <c r="C74" s="784"/>
      <c r="D74" s="773"/>
      <c r="E74" s="765"/>
      <c r="F74" s="768"/>
      <c r="G74" s="776"/>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0"/>
      <c r="B75" s="773"/>
      <c r="C75" s="784"/>
      <c r="D75" s="773"/>
      <c r="E75" s="765"/>
      <c r="F75" s="768"/>
      <c r="G75" s="776"/>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0"/>
      <c r="B76" s="773"/>
      <c r="C76" s="784" t="s">
        <v>237</v>
      </c>
      <c r="D76" s="773" t="str">
        <f>+IF('5 Valoración Control'!G78="","",'5 Valoración Control'!G78)</f>
        <v/>
      </c>
      <c r="E76" s="765"/>
      <c r="F76" s="768"/>
      <c r="G76" s="776"/>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0"/>
      <c r="B77" s="773"/>
      <c r="C77" s="784"/>
      <c r="D77" s="773"/>
      <c r="E77" s="765"/>
      <c r="F77" s="768"/>
      <c r="G77" s="776"/>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0"/>
      <c r="B78" s="773"/>
      <c r="C78" s="784"/>
      <c r="D78" s="773"/>
      <c r="E78" s="765"/>
      <c r="F78" s="768"/>
      <c r="G78" s="776"/>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0"/>
      <c r="B79" s="773"/>
      <c r="C79" s="784" t="s">
        <v>238</v>
      </c>
      <c r="D79" s="773" t="str">
        <f>+IF('5 Valoración Control'!G81="","",'5 Valoración Control'!G81)</f>
        <v/>
      </c>
      <c r="E79" s="765"/>
      <c r="F79" s="768"/>
      <c r="G79" s="776"/>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0"/>
      <c r="B80" s="773"/>
      <c r="C80" s="784"/>
      <c r="D80" s="773"/>
      <c r="E80" s="765"/>
      <c r="F80" s="768"/>
      <c r="G80" s="776"/>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0"/>
      <c r="B81" s="773"/>
      <c r="C81" s="784"/>
      <c r="D81" s="773"/>
      <c r="E81" s="765"/>
      <c r="F81" s="768"/>
      <c r="G81" s="776"/>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0"/>
      <c r="B82" s="773"/>
      <c r="C82" s="784" t="s">
        <v>239</v>
      </c>
      <c r="D82" s="773" t="str">
        <f>+IF('5 Valoración Control'!G84="","",'5 Valoración Control'!G84)</f>
        <v/>
      </c>
      <c r="E82" s="765"/>
      <c r="F82" s="768"/>
      <c r="G82" s="776"/>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0"/>
      <c r="B83" s="773"/>
      <c r="C83" s="784"/>
      <c r="D83" s="773"/>
      <c r="E83" s="765"/>
      <c r="F83" s="768"/>
      <c r="G83" s="776"/>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1"/>
      <c r="B84" s="774"/>
      <c r="C84" s="785"/>
      <c r="D84" s="774"/>
      <c r="E84" s="766"/>
      <c r="F84" s="769"/>
      <c r="G84" s="777"/>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63" t="str">
        <f>'1 Contexto e Identificación'!$A$16</f>
        <v>R6</v>
      </c>
      <c r="B85" s="772" t="str">
        <f>+'1 Contexto e Identificación'!$E$16</f>
        <v xml:space="preserve">  </v>
      </c>
      <c r="C85" s="786" t="s">
        <v>232</v>
      </c>
      <c r="D85" s="772" t="str">
        <f>+IF('5 Valoración Control'!G87="","",'5 Valoración Control'!G87)</f>
        <v/>
      </c>
      <c r="E85" s="764" t="str">
        <f>+'6 Mapa Calor Residual'!$C$17</f>
        <v/>
      </c>
      <c r="F85" s="767" t="str">
        <f>+'6 Mapa Calor Residual'!$D$17</f>
        <v/>
      </c>
      <c r="G85" s="775"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0"/>
      <c r="B86" s="773"/>
      <c r="C86" s="784"/>
      <c r="D86" s="773"/>
      <c r="E86" s="765"/>
      <c r="F86" s="768"/>
      <c r="G86" s="776"/>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0"/>
      <c r="B87" s="773"/>
      <c r="C87" s="784"/>
      <c r="D87" s="773"/>
      <c r="E87" s="765"/>
      <c r="F87" s="768"/>
      <c r="G87" s="776"/>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0"/>
      <c r="B88" s="773"/>
      <c r="C88" s="784" t="s">
        <v>236</v>
      </c>
      <c r="D88" s="773" t="str">
        <f>+IF('5 Valoración Control'!G90="","",'5 Valoración Control'!G90)</f>
        <v/>
      </c>
      <c r="E88" s="765"/>
      <c r="F88" s="768"/>
      <c r="G88" s="776"/>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0"/>
      <c r="B89" s="773"/>
      <c r="C89" s="784"/>
      <c r="D89" s="773"/>
      <c r="E89" s="765"/>
      <c r="F89" s="768"/>
      <c r="G89" s="776"/>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0"/>
      <c r="B90" s="773"/>
      <c r="C90" s="784"/>
      <c r="D90" s="773"/>
      <c r="E90" s="765"/>
      <c r="F90" s="768"/>
      <c r="G90" s="776"/>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0"/>
      <c r="B91" s="773"/>
      <c r="C91" s="784" t="s">
        <v>237</v>
      </c>
      <c r="D91" s="773" t="str">
        <f>+IF('5 Valoración Control'!G93="","",'5 Valoración Control'!G93)</f>
        <v/>
      </c>
      <c r="E91" s="765"/>
      <c r="F91" s="768"/>
      <c r="G91" s="776"/>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0"/>
      <c r="B92" s="773"/>
      <c r="C92" s="784"/>
      <c r="D92" s="773"/>
      <c r="E92" s="765"/>
      <c r="F92" s="768"/>
      <c r="G92" s="776"/>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0"/>
      <c r="B93" s="773"/>
      <c r="C93" s="784"/>
      <c r="D93" s="773"/>
      <c r="E93" s="765"/>
      <c r="F93" s="768"/>
      <c r="G93" s="776"/>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0"/>
      <c r="B94" s="773"/>
      <c r="C94" s="784" t="s">
        <v>238</v>
      </c>
      <c r="D94" s="773" t="str">
        <f>+IF('5 Valoración Control'!G96="","",'5 Valoración Control'!G96)</f>
        <v/>
      </c>
      <c r="E94" s="765"/>
      <c r="F94" s="768"/>
      <c r="G94" s="776"/>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0"/>
      <c r="B95" s="773"/>
      <c r="C95" s="784"/>
      <c r="D95" s="773"/>
      <c r="E95" s="765"/>
      <c r="F95" s="768"/>
      <c r="G95" s="776"/>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0"/>
      <c r="B96" s="773"/>
      <c r="C96" s="784"/>
      <c r="D96" s="773"/>
      <c r="E96" s="765"/>
      <c r="F96" s="768"/>
      <c r="G96" s="776"/>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0"/>
      <c r="B97" s="773"/>
      <c r="C97" s="784" t="s">
        <v>239</v>
      </c>
      <c r="D97" s="773" t="str">
        <f>+IF('5 Valoración Control'!G99="","",'5 Valoración Control'!G99)</f>
        <v/>
      </c>
      <c r="E97" s="765"/>
      <c r="F97" s="768"/>
      <c r="G97" s="776"/>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0"/>
      <c r="B98" s="773"/>
      <c r="C98" s="784"/>
      <c r="D98" s="773"/>
      <c r="E98" s="765"/>
      <c r="F98" s="768"/>
      <c r="G98" s="776"/>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1"/>
      <c r="B99" s="774"/>
      <c r="C99" s="785"/>
      <c r="D99" s="774"/>
      <c r="E99" s="766"/>
      <c r="F99" s="769"/>
      <c r="G99" s="777"/>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63" t="str">
        <f>'1 Contexto e Identificación'!$A$17</f>
        <v>R7</v>
      </c>
      <c r="B100" s="772" t="str">
        <f>+'1 Contexto e Identificación'!$E$17</f>
        <v xml:space="preserve">  </v>
      </c>
      <c r="C100" s="786" t="s">
        <v>232</v>
      </c>
      <c r="D100" s="772" t="str">
        <f>+IF('5 Valoración Control'!G102="","",'5 Valoración Control'!G102)</f>
        <v/>
      </c>
      <c r="E100" s="764" t="str">
        <f>+'6 Mapa Calor Residual'!$C$18</f>
        <v/>
      </c>
      <c r="F100" s="767" t="str">
        <f>+'6 Mapa Calor Residual'!$D$18</f>
        <v/>
      </c>
      <c r="G100" s="775"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0"/>
      <c r="B101" s="773"/>
      <c r="C101" s="784"/>
      <c r="D101" s="773"/>
      <c r="E101" s="765"/>
      <c r="F101" s="768"/>
      <c r="G101" s="776"/>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0"/>
      <c r="B102" s="773"/>
      <c r="C102" s="784"/>
      <c r="D102" s="773"/>
      <c r="E102" s="765"/>
      <c r="F102" s="768"/>
      <c r="G102" s="776"/>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0"/>
      <c r="B103" s="773"/>
      <c r="C103" s="784" t="s">
        <v>236</v>
      </c>
      <c r="D103" s="773" t="str">
        <f>+IF('5 Valoración Control'!G105="","",'5 Valoración Control'!G105)</f>
        <v/>
      </c>
      <c r="E103" s="765"/>
      <c r="F103" s="768"/>
      <c r="G103" s="776"/>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0"/>
      <c r="B104" s="773"/>
      <c r="C104" s="784"/>
      <c r="D104" s="773"/>
      <c r="E104" s="765"/>
      <c r="F104" s="768"/>
      <c r="G104" s="776"/>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0"/>
      <c r="B105" s="773"/>
      <c r="C105" s="784"/>
      <c r="D105" s="773"/>
      <c r="E105" s="765"/>
      <c r="F105" s="768"/>
      <c r="G105" s="776"/>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0"/>
      <c r="B106" s="773"/>
      <c r="C106" s="784" t="s">
        <v>237</v>
      </c>
      <c r="D106" s="773" t="str">
        <f>+IF('5 Valoración Control'!G108="","",'5 Valoración Control'!G108)</f>
        <v/>
      </c>
      <c r="E106" s="765"/>
      <c r="F106" s="768"/>
      <c r="G106" s="776"/>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0"/>
      <c r="B107" s="773"/>
      <c r="C107" s="784"/>
      <c r="D107" s="773"/>
      <c r="E107" s="765"/>
      <c r="F107" s="768"/>
      <c r="G107" s="776"/>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0"/>
      <c r="B108" s="773"/>
      <c r="C108" s="784"/>
      <c r="D108" s="773"/>
      <c r="E108" s="765"/>
      <c r="F108" s="768"/>
      <c r="G108" s="776"/>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0"/>
      <c r="B109" s="773"/>
      <c r="C109" s="784" t="s">
        <v>238</v>
      </c>
      <c r="D109" s="773" t="str">
        <f>+IF('5 Valoración Control'!G111="","",'5 Valoración Control'!G111)</f>
        <v/>
      </c>
      <c r="E109" s="765"/>
      <c r="F109" s="768"/>
      <c r="G109" s="776"/>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0"/>
      <c r="B110" s="773"/>
      <c r="C110" s="784"/>
      <c r="D110" s="773"/>
      <c r="E110" s="765"/>
      <c r="F110" s="768"/>
      <c r="G110" s="776"/>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0"/>
      <c r="B111" s="773"/>
      <c r="C111" s="784"/>
      <c r="D111" s="773"/>
      <c r="E111" s="765"/>
      <c r="F111" s="768"/>
      <c r="G111" s="776"/>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0"/>
      <c r="B112" s="773"/>
      <c r="C112" s="784" t="s">
        <v>239</v>
      </c>
      <c r="D112" s="773" t="str">
        <f>+IF('5 Valoración Control'!G114="","",'5 Valoración Control'!G114)</f>
        <v/>
      </c>
      <c r="E112" s="765"/>
      <c r="F112" s="768"/>
      <c r="G112" s="776"/>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0"/>
      <c r="B113" s="773"/>
      <c r="C113" s="784"/>
      <c r="D113" s="773"/>
      <c r="E113" s="765"/>
      <c r="F113" s="768"/>
      <c r="G113" s="776"/>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1"/>
      <c r="B114" s="774"/>
      <c r="C114" s="785"/>
      <c r="D114" s="774"/>
      <c r="E114" s="766"/>
      <c r="F114" s="769"/>
      <c r="G114" s="777"/>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63" t="str">
        <f>'1 Contexto e Identificación'!$A$18</f>
        <v>R8</v>
      </c>
      <c r="B115" s="772" t="str">
        <f>+'1 Contexto e Identificación'!$E$18</f>
        <v xml:space="preserve">  </v>
      </c>
      <c r="C115" s="786" t="s">
        <v>232</v>
      </c>
      <c r="D115" s="772" t="str">
        <f>+IF('5 Valoración Control'!G117="","",'5 Valoración Control'!G117)</f>
        <v/>
      </c>
      <c r="E115" s="764" t="str">
        <f>+'6 Mapa Calor Residual'!$C$19</f>
        <v/>
      </c>
      <c r="F115" s="767" t="str">
        <f>+'6 Mapa Calor Residual'!$D$19</f>
        <v/>
      </c>
      <c r="G115" s="775"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0"/>
      <c r="B116" s="773"/>
      <c r="C116" s="784"/>
      <c r="D116" s="773"/>
      <c r="E116" s="765"/>
      <c r="F116" s="768"/>
      <c r="G116" s="776"/>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0"/>
      <c r="B117" s="773"/>
      <c r="C117" s="784"/>
      <c r="D117" s="773"/>
      <c r="E117" s="765"/>
      <c r="F117" s="768"/>
      <c r="G117" s="776"/>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0"/>
      <c r="B118" s="773"/>
      <c r="C118" s="784" t="s">
        <v>236</v>
      </c>
      <c r="D118" s="773" t="str">
        <f>+IF('5 Valoración Control'!G120="","",'5 Valoración Control'!G120)</f>
        <v/>
      </c>
      <c r="E118" s="765"/>
      <c r="F118" s="768"/>
      <c r="G118" s="776"/>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0"/>
      <c r="B119" s="773"/>
      <c r="C119" s="784"/>
      <c r="D119" s="773"/>
      <c r="E119" s="765"/>
      <c r="F119" s="768"/>
      <c r="G119" s="776"/>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0"/>
      <c r="B120" s="773"/>
      <c r="C120" s="784"/>
      <c r="D120" s="773"/>
      <c r="E120" s="765"/>
      <c r="F120" s="768"/>
      <c r="G120" s="776"/>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0"/>
      <c r="B121" s="773"/>
      <c r="C121" s="784" t="s">
        <v>237</v>
      </c>
      <c r="D121" s="773" t="str">
        <f>+IF('5 Valoración Control'!G123="","",'5 Valoración Control'!G123)</f>
        <v/>
      </c>
      <c r="E121" s="765"/>
      <c r="F121" s="768"/>
      <c r="G121" s="776"/>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0"/>
      <c r="B122" s="773"/>
      <c r="C122" s="784"/>
      <c r="D122" s="773"/>
      <c r="E122" s="765"/>
      <c r="F122" s="768"/>
      <c r="G122" s="776"/>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0"/>
      <c r="B123" s="773"/>
      <c r="C123" s="784"/>
      <c r="D123" s="773"/>
      <c r="E123" s="765"/>
      <c r="F123" s="768"/>
      <c r="G123" s="776"/>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0"/>
      <c r="B124" s="773"/>
      <c r="C124" s="784" t="s">
        <v>238</v>
      </c>
      <c r="D124" s="773" t="str">
        <f>+IF('5 Valoración Control'!G126="","",'5 Valoración Control'!G126)</f>
        <v/>
      </c>
      <c r="E124" s="765"/>
      <c r="F124" s="768"/>
      <c r="G124" s="776"/>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0"/>
      <c r="B125" s="773"/>
      <c r="C125" s="784"/>
      <c r="D125" s="773"/>
      <c r="E125" s="765"/>
      <c r="F125" s="768"/>
      <c r="G125" s="776"/>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0"/>
      <c r="B126" s="773"/>
      <c r="C126" s="784"/>
      <c r="D126" s="773"/>
      <c r="E126" s="765"/>
      <c r="F126" s="768"/>
      <c r="G126" s="776"/>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0"/>
      <c r="B127" s="773"/>
      <c r="C127" s="784" t="s">
        <v>239</v>
      </c>
      <c r="D127" s="773" t="str">
        <f>+IF('5 Valoración Control'!G129="","",'5 Valoración Control'!G129)</f>
        <v/>
      </c>
      <c r="E127" s="765"/>
      <c r="F127" s="768"/>
      <c r="G127" s="776"/>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0"/>
      <c r="B128" s="773"/>
      <c r="C128" s="784"/>
      <c r="D128" s="773"/>
      <c r="E128" s="765"/>
      <c r="F128" s="768"/>
      <c r="G128" s="776"/>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1"/>
      <c r="B129" s="774"/>
      <c r="C129" s="785"/>
      <c r="D129" s="774"/>
      <c r="E129" s="766"/>
      <c r="F129" s="769"/>
      <c r="G129" s="777"/>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63" t="str">
        <f>'1 Contexto e Identificación'!$A$19</f>
        <v>R9</v>
      </c>
      <c r="B130" s="772" t="str">
        <f>+'1 Contexto e Identificación'!$E$19</f>
        <v xml:space="preserve">  </v>
      </c>
      <c r="C130" s="786" t="s">
        <v>232</v>
      </c>
      <c r="D130" s="772" t="str">
        <f>+IF('5 Valoración Control'!G132="","",'5 Valoración Control'!G132)</f>
        <v/>
      </c>
      <c r="E130" s="764" t="str">
        <f>+'6 Mapa Calor Residual'!$C$20</f>
        <v/>
      </c>
      <c r="F130" s="767" t="str">
        <f>+'6 Mapa Calor Residual'!$D$20</f>
        <v/>
      </c>
      <c r="G130" s="775"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0"/>
      <c r="B131" s="773"/>
      <c r="C131" s="784"/>
      <c r="D131" s="773"/>
      <c r="E131" s="765"/>
      <c r="F131" s="768"/>
      <c r="G131" s="776"/>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0"/>
      <c r="B132" s="773"/>
      <c r="C132" s="784"/>
      <c r="D132" s="773"/>
      <c r="E132" s="765"/>
      <c r="F132" s="768"/>
      <c r="G132" s="776"/>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0"/>
      <c r="B133" s="773"/>
      <c r="C133" s="784" t="s">
        <v>236</v>
      </c>
      <c r="D133" s="773" t="str">
        <f>+IF('5 Valoración Control'!G135="","",'5 Valoración Control'!G135)</f>
        <v/>
      </c>
      <c r="E133" s="765"/>
      <c r="F133" s="768"/>
      <c r="G133" s="776"/>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0"/>
      <c r="B134" s="773"/>
      <c r="C134" s="784"/>
      <c r="D134" s="773"/>
      <c r="E134" s="765"/>
      <c r="F134" s="768"/>
      <c r="G134" s="776"/>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0"/>
      <c r="B135" s="773"/>
      <c r="C135" s="784"/>
      <c r="D135" s="773"/>
      <c r="E135" s="765"/>
      <c r="F135" s="768"/>
      <c r="G135" s="776"/>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0"/>
      <c r="B136" s="773"/>
      <c r="C136" s="784" t="s">
        <v>237</v>
      </c>
      <c r="D136" s="773" t="str">
        <f>+IF('5 Valoración Control'!G138="","",'5 Valoración Control'!G138)</f>
        <v/>
      </c>
      <c r="E136" s="765"/>
      <c r="F136" s="768"/>
      <c r="G136" s="776"/>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0"/>
      <c r="B137" s="773"/>
      <c r="C137" s="784"/>
      <c r="D137" s="773"/>
      <c r="E137" s="765"/>
      <c r="F137" s="768"/>
      <c r="G137" s="776"/>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0"/>
      <c r="B138" s="773"/>
      <c r="C138" s="784"/>
      <c r="D138" s="773"/>
      <c r="E138" s="765"/>
      <c r="F138" s="768"/>
      <c r="G138" s="776"/>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0"/>
      <c r="B139" s="773"/>
      <c r="C139" s="784" t="s">
        <v>238</v>
      </c>
      <c r="D139" s="773" t="str">
        <f>+IF('5 Valoración Control'!G141="","",'5 Valoración Control'!G141)</f>
        <v/>
      </c>
      <c r="E139" s="765"/>
      <c r="F139" s="768"/>
      <c r="G139" s="776"/>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0"/>
      <c r="B140" s="773"/>
      <c r="C140" s="784"/>
      <c r="D140" s="773"/>
      <c r="E140" s="765"/>
      <c r="F140" s="768"/>
      <c r="G140" s="776"/>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0"/>
      <c r="B141" s="773"/>
      <c r="C141" s="784"/>
      <c r="D141" s="773"/>
      <c r="E141" s="765"/>
      <c r="F141" s="768"/>
      <c r="G141" s="776"/>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0"/>
      <c r="B142" s="773"/>
      <c r="C142" s="784" t="s">
        <v>239</v>
      </c>
      <c r="D142" s="773" t="str">
        <f>+IF('5 Valoración Control'!G144="","",'5 Valoración Control'!G144)</f>
        <v/>
      </c>
      <c r="E142" s="765"/>
      <c r="F142" s="768"/>
      <c r="G142" s="776"/>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0"/>
      <c r="B143" s="773"/>
      <c r="C143" s="784"/>
      <c r="D143" s="773"/>
      <c r="E143" s="765"/>
      <c r="F143" s="768"/>
      <c r="G143" s="776"/>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1"/>
      <c r="B144" s="774"/>
      <c r="C144" s="785"/>
      <c r="D144" s="774"/>
      <c r="E144" s="766"/>
      <c r="F144" s="769"/>
      <c r="G144" s="777"/>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63" t="str">
        <f>'1 Contexto e Identificación'!$A$20</f>
        <v>R10</v>
      </c>
      <c r="B145" s="772" t="str">
        <f>+'1 Contexto e Identificación'!$E$20</f>
        <v xml:space="preserve">  </v>
      </c>
      <c r="C145" s="786" t="s">
        <v>232</v>
      </c>
      <c r="D145" s="772" t="str">
        <f>+IF('5 Valoración Control'!G147="","",'5 Valoración Control'!G147)</f>
        <v/>
      </c>
      <c r="E145" s="764" t="str">
        <f>+'6 Mapa Calor Residual'!$C$21</f>
        <v/>
      </c>
      <c r="F145" s="767" t="str">
        <f>+'6 Mapa Calor Residual'!$D$21</f>
        <v/>
      </c>
      <c r="G145" s="775"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0"/>
      <c r="B146" s="773"/>
      <c r="C146" s="784"/>
      <c r="D146" s="773"/>
      <c r="E146" s="765"/>
      <c r="F146" s="768"/>
      <c r="G146" s="776"/>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0"/>
      <c r="B147" s="773"/>
      <c r="C147" s="784"/>
      <c r="D147" s="773"/>
      <c r="E147" s="765"/>
      <c r="F147" s="768"/>
      <c r="G147" s="776"/>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0"/>
      <c r="B148" s="773"/>
      <c r="C148" s="784" t="s">
        <v>236</v>
      </c>
      <c r="D148" s="773" t="str">
        <f>+IF('5 Valoración Control'!G150="","",'5 Valoración Control'!G150)</f>
        <v/>
      </c>
      <c r="E148" s="765"/>
      <c r="F148" s="768"/>
      <c r="G148" s="776"/>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0"/>
      <c r="B149" s="773"/>
      <c r="C149" s="784"/>
      <c r="D149" s="773"/>
      <c r="E149" s="765"/>
      <c r="F149" s="768"/>
      <c r="G149" s="776"/>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0"/>
      <c r="B150" s="773"/>
      <c r="C150" s="784"/>
      <c r="D150" s="773"/>
      <c r="E150" s="765"/>
      <c r="F150" s="768"/>
      <c r="G150" s="776"/>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0"/>
      <c r="B151" s="773"/>
      <c r="C151" s="784" t="s">
        <v>237</v>
      </c>
      <c r="D151" s="773" t="str">
        <f>+IF('5 Valoración Control'!G153="","",'5 Valoración Control'!G153)</f>
        <v/>
      </c>
      <c r="E151" s="765"/>
      <c r="F151" s="768"/>
      <c r="G151" s="776"/>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0"/>
      <c r="B152" s="773"/>
      <c r="C152" s="784"/>
      <c r="D152" s="773"/>
      <c r="E152" s="765"/>
      <c r="F152" s="768"/>
      <c r="G152" s="776"/>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0"/>
      <c r="B153" s="773"/>
      <c r="C153" s="784"/>
      <c r="D153" s="773"/>
      <c r="E153" s="765"/>
      <c r="F153" s="768"/>
      <c r="G153" s="776"/>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0"/>
      <c r="B154" s="773"/>
      <c r="C154" s="784" t="s">
        <v>238</v>
      </c>
      <c r="D154" s="773" t="str">
        <f>+IF('5 Valoración Control'!G156="","",'5 Valoración Control'!G156)</f>
        <v/>
      </c>
      <c r="E154" s="765"/>
      <c r="F154" s="768"/>
      <c r="G154" s="776"/>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0"/>
      <c r="B155" s="773"/>
      <c r="C155" s="784"/>
      <c r="D155" s="773"/>
      <c r="E155" s="765"/>
      <c r="F155" s="768"/>
      <c r="G155" s="776"/>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0"/>
      <c r="B156" s="773"/>
      <c r="C156" s="784"/>
      <c r="D156" s="773"/>
      <c r="E156" s="765"/>
      <c r="F156" s="768"/>
      <c r="G156" s="776"/>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0"/>
      <c r="B157" s="773"/>
      <c r="C157" s="784" t="s">
        <v>239</v>
      </c>
      <c r="D157" s="773" t="str">
        <f>+IF('5 Valoración Control'!G159="","",'5 Valoración Control'!G159)</f>
        <v/>
      </c>
      <c r="E157" s="765"/>
      <c r="F157" s="768"/>
      <c r="G157" s="776"/>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0"/>
      <c r="B158" s="773"/>
      <c r="C158" s="784"/>
      <c r="D158" s="773"/>
      <c r="E158" s="765"/>
      <c r="F158" s="768"/>
      <c r="G158" s="776"/>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1"/>
      <c r="B159" s="774"/>
      <c r="C159" s="785"/>
      <c r="D159" s="774"/>
      <c r="E159" s="766"/>
      <c r="F159" s="769"/>
      <c r="G159" s="777"/>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63" t="str">
        <f>'1 Contexto e Identificación'!$A$21</f>
        <v>R11</v>
      </c>
      <c r="B160" s="772" t="str">
        <f>+'1 Contexto e Identificación'!$E$21</f>
        <v xml:space="preserve">  </v>
      </c>
      <c r="C160" s="786" t="s">
        <v>232</v>
      </c>
      <c r="D160" s="772" t="str">
        <f>+IF('5 Valoración Control'!G162="","",'5 Valoración Control'!G162)</f>
        <v/>
      </c>
      <c r="E160" s="764" t="str">
        <f>+'6 Mapa Calor Residual'!$C$22</f>
        <v/>
      </c>
      <c r="F160" s="767" t="str">
        <f>+'6 Mapa Calor Residual'!$D$22</f>
        <v/>
      </c>
      <c r="G160" s="775"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0"/>
      <c r="B161" s="773"/>
      <c r="C161" s="784"/>
      <c r="D161" s="773"/>
      <c r="E161" s="765"/>
      <c r="F161" s="768"/>
      <c r="G161" s="776"/>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0"/>
      <c r="B162" s="773"/>
      <c r="C162" s="784"/>
      <c r="D162" s="773"/>
      <c r="E162" s="765"/>
      <c r="F162" s="768"/>
      <c r="G162" s="776"/>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0"/>
      <c r="B163" s="773"/>
      <c r="C163" s="784" t="s">
        <v>236</v>
      </c>
      <c r="D163" s="773" t="str">
        <f>+IF('5 Valoración Control'!G165="","",'5 Valoración Control'!G165)</f>
        <v/>
      </c>
      <c r="E163" s="765"/>
      <c r="F163" s="768"/>
      <c r="G163" s="776"/>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0"/>
      <c r="B164" s="773"/>
      <c r="C164" s="784"/>
      <c r="D164" s="773"/>
      <c r="E164" s="765"/>
      <c r="F164" s="768"/>
      <c r="G164" s="776"/>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0"/>
      <c r="B165" s="773"/>
      <c r="C165" s="784"/>
      <c r="D165" s="773"/>
      <c r="E165" s="765"/>
      <c r="F165" s="768"/>
      <c r="G165" s="776"/>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0"/>
      <c r="B166" s="773"/>
      <c r="C166" s="784" t="s">
        <v>237</v>
      </c>
      <c r="D166" s="773" t="str">
        <f>+IF('5 Valoración Control'!G168="","",'5 Valoración Control'!G168)</f>
        <v/>
      </c>
      <c r="E166" s="765"/>
      <c r="F166" s="768"/>
      <c r="G166" s="776"/>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0"/>
      <c r="B167" s="773"/>
      <c r="C167" s="784"/>
      <c r="D167" s="773"/>
      <c r="E167" s="765"/>
      <c r="F167" s="768"/>
      <c r="G167" s="776"/>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0"/>
      <c r="B168" s="773"/>
      <c r="C168" s="784"/>
      <c r="D168" s="773"/>
      <c r="E168" s="765"/>
      <c r="F168" s="768"/>
      <c r="G168" s="776"/>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0"/>
      <c r="B169" s="773"/>
      <c r="C169" s="784" t="s">
        <v>238</v>
      </c>
      <c r="D169" s="773" t="str">
        <f>+IF('5 Valoración Control'!G171="","",'5 Valoración Control'!G171)</f>
        <v/>
      </c>
      <c r="E169" s="765"/>
      <c r="F169" s="768"/>
      <c r="G169" s="776"/>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0"/>
      <c r="B170" s="773"/>
      <c r="C170" s="784"/>
      <c r="D170" s="773"/>
      <c r="E170" s="765"/>
      <c r="F170" s="768"/>
      <c r="G170" s="776"/>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0"/>
      <c r="B171" s="773"/>
      <c r="C171" s="784"/>
      <c r="D171" s="773"/>
      <c r="E171" s="765"/>
      <c r="F171" s="768"/>
      <c r="G171" s="776"/>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0"/>
      <c r="B172" s="773"/>
      <c r="C172" s="784" t="s">
        <v>239</v>
      </c>
      <c r="D172" s="773" t="str">
        <f>+IF('5 Valoración Control'!G174="","",'5 Valoración Control'!G174)</f>
        <v/>
      </c>
      <c r="E172" s="765"/>
      <c r="F172" s="768"/>
      <c r="G172" s="776"/>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0"/>
      <c r="B173" s="773"/>
      <c r="C173" s="784"/>
      <c r="D173" s="773"/>
      <c r="E173" s="765"/>
      <c r="F173" s="768"/>
      <c r="G173" s="776"/>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1"/>
      <c r="B174" s="774"/>
      <c r="C174" s="785"/>
      <c r="D174" s="774"/>
      <c r="E174" s="766"/>
      <c r="F174" s="769"/>
      <c r="G174" s="777"/>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63" t="str">
        <f>'1 Contexto e Identificación'!$A$22</f>
        <v>R12</v>
      </c>
      <c r="B175" s="772" t="str">
        <f>+'1 Contexto e Identificación'!$E$22</f>
        <v xml:space="preserve">  </v>
      </c>
      <c r="C175" s="786" t="s">
        <v>232</v>
      </c>
      <c r="D175" s="772" t="str">
        <f>+IF('5 Valoración Control'!G177="","",'5 Valoración Control'!G177)</f>
        <v/>
      </c>
      <c r="E175" s="764" t="str">
        <f>+'6 Mapa Calor Residual'!$C$23</f>
        <v/>
      </c>
      <c r="F175" s="767" t="str">
        <f>+'6 Mapa Calor Residual'!$D$23</f>
        <v/>
      </c>
      <c r="G175" s="775"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0"/>
      <c r="B176" s="773"/>
      <c r="C176" s="784"/>
      <c r="D176" s="773"/>
      <c r="E176" s="765"/>
      <c r="F176" s="768"/>
      <c r="G176" s="776"/>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0"/>
      <c r="B177" s="773"/>
      <c r="C177" s="784"/>
      <c r="D177" s="773"/>
      <c r="E177" s="765"/>
      <c r="F177" s="768"/>
      <c r="G177" s="776"/>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0"/>
      <c r="B178" s="773"/>
      <c r="C178" s="784" t="s">
        <v>236</v>
      </c>
      <c r="D178" s="773" t="str">
        <f>+IF('5 Valoración Control'!G180="","",'5 Valoración Control'!G180)</f>
        <v/>
      </c>
      <c r="E178" s="765"/>
      <c r="F178" s="768"/>
      <c r="G178" s="776"/>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0"/>
      <c r="B179" s="773"/>
      <c r="C179" s="784"/>
      <c r="D179" s="773"/>
      <c r="E179" s="765"/>
      <c r="F179" s="768"/>
      <c r="G179" s="776"/>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0"/>
      <c r="B180" s="773"/>
      <c r="C180" s="784"/>
      <c r="D180" s="773"/>
      <c r="E180" s="765"/>
      <c r="F180" s="768"/>
      <c r="G180" s="776"/>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0"/>
      <c r="B181" s="773"/>
      <c r="C181" s="784" t="s">
        <v>237</v>
      </c>
      <c r="D181" s="773" t="str">
        <f>+IF('5 Valoración Control'!G183="","",'5 Valoración Control'!G183)</f>
        <v/>
      </c>
      <c r="E181" s="765"/>
      <c r="F181" s="768"/>
      <c r="G181" s="776"/>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0"/>
      <c r="B182" s="773"/>
      <c r="C182" s="784"/>
      <c r="D182" s="773"/>
      <c r="E182" s="765"/>
      <c r="F182" s="768"/>
      <c r="G182" s="776"/>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0"/>
      <c r="B183" s="773"/>
      <c r="C183" s="784"/>
      <c r="D183" s="773"/>
      <c r="E183" s="765"/>
      <c r="F183" s="768"/>
      <c r="G183" s="776"/>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0"/>
      <c r="B184" s="773"/>
      <c r="C184" s="784" t="s">
        <v>238</v>
      </c>
      <c r="D184" s="773" t="str">
        <f>+IF('5 Valoración Control'!G186="","",'5 Valoración Control'!G186)</f>
        <v/>
      </c>
      <c r="E184" s="765"/>
      <c r="F184" s="768"/>
      <c r="G184" s="776"/>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0"/>
      <c r="B185" s="773"/>
      <c r="C185" s="784"/>
      <c r="D185" s="773"/>
      <c r="E185" s="765"/>
      <c r="F185" s="768"/>
      <c r="G185" s="776"/>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0"/>
      <c r="B186" s="773"/>
      <c r="C186" s="784"/>
      <c r="D186" s="773"/>
      <c r="E186" s="765"/>
      <c r="F186" s="768"/>
      <c r="G186" s="776"/>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0"/>
      <c r="B187" s="773"/>
      <c r="C187" s="784" t="s">
        <v>239</v>
      </c>
      <c r="D187" s="773" t="str">
        <f>+IF('5 Valoración Control'!G189="","",'5 Valoración Control'!G189)</f>
        <v/>
      </c>
      <c r="E187" s="765"/>
      <c r="F187" s="768"/>
      <c r="G187" s="776"/>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0"/>
      <c r="B188" s="773"/>
      <c r="C188" s="784"/>
      <c r="D188" s="773"/>
      <c r="E188" s="765"/>
      <c r="F188" s="768"/>
      <c r="G188" s="776"/>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1"/>
      <c r="B189" s="774"/>
      <c r="C189" s="785"/>
      <c r="D189" s="774"/>
      <c r="E189" s="766"/>
      <c r="F189" s="769"/>
      <c r="G189" s="777"/>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63" t="str">
        <f>'1 Contexto e Identificación'!$A$23</f>
        <v>R13</v>
      </c>
      <c r="B190" s="772" t="str">
        <f>+'1 Contexto e Identificación'!$E$23</f>
        <v xml:space="preserve">  </v>
      </c>
      <c r="C190" s="786" t="s">
        <v>232</v>
      </c>
      <c r="D190" s="772" t="str">
        <f>+IF('5 Valoración Control'!G192="","",'5 Valoración Control'!G192)</f>
        <v/>
      </c>
      <c r="E190" s="764" t="str">
        <f>+'6 Mapa Calor Residual'!$C$24</f>
        <v/>
      </c>
      <c r="F190" s="767" t="str">
        <f>+'6 Mapa Calor Residual'!$D$24</f>
        <v/>
      </c>
      <c r="G190" s="775"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0"/>
      <c r="B191" s="773"/>
      <c r="C191" s="784"/>
      <c r="D191" s="773"/>
      <c r="E191" s="765"/>
      <c r="F191" s="768"/>
      <c r="G191" s="776"/>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0"/>
      <c r="B192" s="773"/>
      <c r="C192" s="784"/>
      <c r="D192" s="773"/>
      <c r="E192" s="765"/>
      <c r="F192" s="768"/>
      <c r="G192" s="776"/>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0"/>
      <c r="B193" s="773"/>
      <c r="C193" s="784" t="s">
        <v>236</v>
      </c>
      <c r="D193" s="773" t="str">
        <f>+IF('5 Valoración Control'!G195="","",'5 Valoración Control'!G195)</f>
        <v/>
      </c>
      <c r="E193" s="765"/>
      <c r="F193" s="768"/>
      <c r="G193" s="776"/>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0"/>
      <c r="B194" s="773"/>
      <c r="C194" s="784"/>
      <c r="D194" s="773"/>
      <c r="E194" s="765"/>
      <c r="F194" s="768"/>
      <c r="G194" s="776"/>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0"/>
      <c r="B195" s="773"/>
      <c r="C195" s="784"/>
      <c r="D195" s="773"/>
      <c r="E195" s="765"/>
      <c r="F195" s="768"/>
      <c r="G195" s="776"/>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0"/>
      <c r="B196" s="773"/>
      <c r="C196" s="784" t="s">
        <v>237</v>
      </c>
      <c r="D196" s="773" t="str">
        <f>+IF('5 Valoración Control'!G198="","",'5 Valoración Control'!G198)</f>
        <v/>
      </c>
      <c r="E196" s="765"/>
      <c r="F196" s="768"/>
      <c r="G196" s="776"/>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0"/>
      <c r="B197" s="773"/>
      <c r="C197" s="784"/>
      <c r="D197" s="773"/>
      <c r="E197" s="765"/>
      <c r="F197" s="768"/>
      <c r="G197" s="776"/>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0"/>
      <c r="B198" s="773"/>
      <c r="C198" s="784"/>
      <c r="D198" s="773"/>
      <c r="E198" s="765"/>
      <c r="F198" s="768"/>
      <c r="G198" s="776"/>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0"/>
      <c r="B199" s="773"/>
      <c r="C199" s="784" t="s">
        <v>238</v>
      </c>
      <c r="D199" s="773" t="str">
        <f>+IF('5 Valoración Control'!G201="","",'5 Valoración Control'!G201)</f>
        <v/>
      </c>
      <c r="E199" s="765"/>
      <c r="F199" s="768"/>
      <c r="G199" s="776"/>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0"/>
      <c r="B200" s="773"/>
      <c r="C200" s="784"/>
      <c r="D200" s="773"/>
      <c r="E200" s="765"/>
      <c r="F200" s="768"/>
      <c r="G200" s="776"/>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0"/>
      <c r="B201" s="773"/>
      <c r="C201" s="784"/>
      <c r="D201" s="773"/>
      <c r="E201" s="765"/>
      <c r="F201" s="768"/>
      <c r="G201" s="776"/>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0"/>
      <c r="B202" s="773"/>
      <c r="C202" s="784" t="s">
        <v>239</v>
      </c>
      <c r="D202" s="773" t="str">
        <f>+IF('5 Valoración Control'!G204="","",'5 Valoración Control'!G204)</f>
        <v/>
      </c>
      <c r="E202" s="765"/>
      <c r="F202" s="768"/>
      <c r="G202" s="776"/>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0"/>
      <c r="B203" s="773"/>
      <c r="C203" s="784"/>
      <c r="D203" s="773"/>
      <c r="E203" s="765"/>
      <c r="F203" s="768"/>
      <c r="G203" s="776"/>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1"/>
      <c r="B204" s="774"/>
      <c r="C204" s="785"/>
      <c r="D204" s="774"/>
      <c r="E204" s="766"/>
      <c r="F204" s="769"/>
      <c r="G204" s="777"/>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63" t="str">
        <f>'1 Contexto e Identificación'!$A$24</f>
        <v>R14</v>
      </c>
      <c r="B205" s="772" t="str">
        <f>+'1 Contexto e Identificación'!$E$24</f>
        <v xml:space="preserve">  </v>
      </c>
      <c r="C205" s="786" t="s">
        <v>232</v>
      </c>
      <c r="D205" s="772" t="str">
        <f>+IF('5 Valoración Control'!G207="","",'5 Valoración Control'!G207)</f>
        <v/>
      </c>
      <c r="E205" s="764" t="str">
        <f>+'6 Mapa Calor Residual'!$C$25</f>
        <v/>
      </c>
      <c r="F205" s="767" t="str">
        <f>+'6 Mapa Calor Residual'!$D$25</f>
        <v/>
      </c>
      <c r="G205" s="775"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0"/>
      <c r="B206" s="773"/>
      <c r="C206" s="784"/>
      <c r="D206" s="773"/>
      <c r="E206" s="765"/>
      <c r="F206" s="768"/>
      <c r="G206" s="776"/>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0"/>
      <c r="B207" s="773"/>
      <c r="C207" s="784"/>
      <c r="D207" s="773"/>
      <c r="E207" s="765"/>
      <c r="F207" s="768"/>
      <c r="G207" s="776"/>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0"/>
      <c r="B208" s="773"/>
      <c r="C208" s="784" t="s">
        <v>236</v>
      </c>
      <c r="D208" s="773" t="str">
        <f>+IF('5 Valoración Control'!G210="","",'5 Valoración Control'!G210)</f>
        <v/>
      </c>
      <c r="E208" s="765"/>
      <c r="F208" s="768"/>
      <c r="G208" s="776"/>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0"/>
      <c r="B209" s="773"/>
      <c r="C209" s="784"/>
      <c r="D209" s="773"/>
      <c r="E209" s="765"/>
      <c r="F209" s="768"/>
      <c r="G209" s="776"/>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0"/>
      <c r="B210" s="773"/>
      <c r="C210" s="784"/>
      <c r="D210" s="773"/>
      <c r="E210" s="765"/>
      <c r="F210" s="768"/>
      <c r="G210" s="776"/>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0"/>
      <c r="B211" s="773"/>
      <c r="C211" s="784" t="s">
        <v>237</v>
      </c>
      <c r="D211" s="773" t="str">
        <f>+IF('5 Valoración Control'!G213="","",'5 Valoración Control'!G213)</f>
        <v/>
      </c>
      <c r="E211" s="765"/>
      <c r="F211" s="768"/>
      <c r="G211" s="776"/>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0"/>
      <c r="B212" s="773"/>
      <c r="C212" s="784"/>
      <c r="D212" s="773"/>
      <c r="E212" s="765"/>
      <c r="F212" s="768"/>
      <c r="G212" s="776"/>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0"/>
      <c r="B213" s="773"/>
      <c r="C213" s="784"/>
      <c r="D213" s="773"/>
      <c r="E213" s="765"/>
      <c r="F213" s="768"/>
      <c r="G213" s="776"/>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0"/>
      <c r="B214" s="773"/>
      <c r="C214" s="784" t="s">
        <v>238</v>
      </c>
      <c r="D214" s="773" t="str">
        <f>+IF('5 Valoración Control'!G216="","",'5 Valoración Control'!G216)</f>
        <v/>
      </c>
      <c r="E214" s="765"/>
      <c r="F214" s="768"/>
      <c r="G214" s="776"/>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0"/>
      <c r="B215" s="773"/>
      <c r="C215" s="784"/>
      <c r="D215" s="773"/>
      <c r="E215" s="765"/>
      <c r="F215" s="768"/>
      <c r="G215" s="776"/>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0"/>
      <c r="B216" s="773"/>
      <c r="C216" s="784"/>
      <c r="D216" s="773"/>
      <c r="E216" s="765"/>
      <c r="F216" s="768"/>
      <c r="G216" s="776"/>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0"/>
      <c r="B217" s="773"/>
      <c r="C217" s="784" t="s">
        <v>239</v>
      </c>
      <c r="D217" s="773" t="str">
        <f>+IF('5 Valoración Control'!G219="","",'5 Valoración Control'!G219)</f>
        <v/>
      </c>
      <c r="E217" s="765"/>
      <c r="F217" s="768"/>
      <c r="G217" s="776"/>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0"/>
      <c r="B218" s="773"/>
      <c r="C218" s="784"/>
      <c r="D218" s="773"/>
      <c r="E218" s="765"/>
      <c r="F218" s="768"/>
      <c r="G218" s="776"/>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1"/>
      <c r="B219" s="774"/>
      <c r="C219" s="785"/>
      <c r="D219" s="774"/>
      <c r="E219" s="766"/>
      <c r="F219" s="769"/>
      <c r="G219" s="777"/>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63" t="str">
        <f>'1 Contexto e Identificación'!$A$25</f>
        <v>R15</v>
      </c>
      <c r="B220" s="772" t="str">
        <f>+'1 Contexto e Identificación'!$E$25</f>
        <v xml:space="preserve">  </v>
      </c>
      <c r="C220" s="786" t="s">
        <v>232</v>
      </c>
      <c r="D220" s="772" t="str">
        <f>+IF('5 Valoración Control'!G222="","",'5 Valoración Control'!G222)</f>
        <v/>
      </c>
      <c r="E220" s="764" t="str">
        <f>+'6 Mapa Calor Residual'!$C$26</f>
        <v/>
      </c>
      <c r="F220" s="767" t="str">
        <f>+'6 Mapa Calor Residual'!$D$26</f>
        <v/>
      </c>
      <c r="G220" s="775"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0"/>
      <c r="B221" s="773"/>
      <c r="C221" s="784"/>
      <c r="D221" s="773"/>
      <c r="E221" s="765"/>
      <c r="F221" s="768"/>
      <c r="G221" s="776"/>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0"/>
      <c r="B222" s="773"/>
      <c r="C222" s="784"/>
      <c r="D222" s="773"/>
      <c r="E222" s="765"/>
      <c r="F222" s="768"/>
      <c r="G222" s="776"/>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0"/>
      <c r="B223" s="773"/>
      <c r="C223" s="784" t="s">
        <v>236</v>
      </c>
      <c r="D223" s="773" t="str">
        <f>+IF('5 Valoración Control'!G225="","",'5 Valoración Control'!G225)</f>
        <v/>
      </c>
      <c r="E223" s="765"/>
      <c r="F223" s="768"/>
      <c r="G223" s="776"/>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0"/>
      <c r="B224" s="773"/>
      <c r="C224" s="784"/>
      <c r="D224" s="773"/>
      <c r="E224" s="765"/>
      <c r="F224" s="768"/>
      <c r="G224" s="776"/>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0"/>
      <c r="B225" s="773"/>
      <c r="C225" s="784"/>
      <c r="D225" s="773"/>
      <c r="E225" s="765"/>
      <c r="F225" s="768"/>
      <c r="G225" s="776"/>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0"/>
      <c r="B226" s="773"/>
      <c r="C226" s="784" t="s">
        <v>237</v>
      </c>
      <c r="D226" s="773" t="str">
        <f>+IF('5 Valoración Control'!G228="","",'5 Valoración Control'!G228)</f>
        <v/>
      </c>
      <c r="E226" s="765"/>
      <c r="F226" s="768"/>
      <c r="G226" s="776"/>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0"/>
      <c r="B227" s="773"/>
      <c r="C227" s="784"/>
      <c r="D227" s="773"/>
      <c r="E227" s="765"/>
      <c r="F227" s="768"/>
      <c r="G227" s="776"/>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0"/>
      <c r="B228" s="773"/>
      <c r="C228" s="784"/>
      <c r="D228" s="773"/>
      <c r="E228" s="765"/>
      <c r="F228" s="768"/>
      <c r="G228" s="776"/>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0"/>
      <c r="B229" s="773"/>
      <c r="C229" s="784" t="s">
        <v>238</v>
      </c>
      <c r="D229" s="773" t="str">
        <f>+IF('5 Valoración Control'!G231="","",'5 Valoración Control'!G231)</f>
        <v/>
      </c>
      <c r="E229" s="765"/>
      <c r="F229" s="768"/>
      <c r="G229" s="776"/>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0"/>
      <c r="B230" s="773"/>
      <c r="C230" s="784"/>
      <c r="D230" s="773"/>
      <c r="E230" s="765"/>
      <c r="F230" s="768"/>
      <c r="G230" s="776"/>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0"/>
      <c r="B231" s="773"/>
      <c r="C231" s="784"/>
      <c r="D231" s="773"/>
      <c r="E231" s="765"/>
      <c r="F231" s="768"/>
      <c r="G231" s="776"/>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0"/>
      <c r="B232" s="773"/>
      <c r="C232" s="784" t="s">
        <v>239</v>
      </c>
      <c r="D232" s="773" t="str">
        <f>+IF('5 Valoración Control'!G234="","",'5 Valoración Control'!G234)</f>
        <v/>
      </c>
      <c r="E232" s="765"/>
      <c r="F232" s="768"/>
      <c r="G232" s="776"/>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0"/>
      <c r="B233" s="773"/>
      <c r="C233" s="784"/>
      <c r="D233" s="773"/>
      <c r="E233" s="765"/>
      <c r="F233" s="768"/>
      <c r="G233" s="776"/>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1"/>
      <c r="B234" s="774"/>
      <c r="C234" s="785"/>
      <c r="D234" s="774"/>
      <c r="E234" s="766"/>
      <c r="F234" s="769"/>
      <c r="G234" s="777"/>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63" t="str">
        <f>'1 Contexto e Identificación'!$A$26</f>
        <v>R16</v>
      </c>
      <c r="B235" s="772" t="str">
        <f>+'1 Contexto e Identificación'!$E$26</f>
        <v xml:space="preserve">  </v>
      </c>
      <c r="C235" s="786" t="s">
        <v>232</v>
      </c>
      <c r="D235" s="772" t="str">
        <f>+IF('5 Valoración Control'!G237="","",'5 Valoración Control'!G237)</f>
        <v/>
      </c>
      <c r="E235" s="764" t="str">
        <f>+'6 Mapa Calor Residual'!$C$27</f>
        <v/>
      </c>
      <c r="F235" s="767" t="str">
        <f>+'6 Mapa Calor Residual'!$D$27</f>
        <v/>
      </c>
      <c r="G235" s="775"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0"/>
      <c r="B236" s="773"/>
      <c r="C236" s="784"/>
      <c r="D236" s="773"/>
      <c r="E236" s="765"/>
      <c r="F236" s="768"/>
      <c r="G236" s="776"/>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0"/>
      <c r="B237" s="773"/>
      <c r="C237" s="784"/>
      <c r="D237" s="773"/>
      <c r="E237" s="765"/>
      <c r="F237" s="768"/>
      <c r="G237" s="776"/>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0"/>
      <c r="B238" s="773"/>
      <c r="C238" s="784" t="s">
        <v>236</v>
      </c>
      <c r="D238" s="773" t="str">
        <f>+IF('5 Valoración Control'!G240="","",'5 Valoración Control'!G240)</f>
        <v/>
      </c>
      <c r="E238" s="765"/>
      <c r="F238" s="768"/>
      <c r="G238" s="776"/>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0"/>
      <c r="B239" s="773"/>
      <c r="C239" s="784"/>
      <c r="D239" s="773"/>
      <c r="E239" s="765"/>
      <c r="F239" s="768"/>
      <c r="G239" s="776"/>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0"/>
      <c r="B240" s="773"/>
      <c r="C240" s="784"/>
      <c r="D240" s="773"/>
      <c r="E240" s="765"/>
      <c r="F240" s="768"/>
      <c r="G240" s="776"/>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0"/>
      <c r="B241" s="773"/>
      <c r="C241" s="784" t="s">
        <v>237</v>
      </c>
      <c r="D241" s="773" t="str">
        <f>+IF('5 Valoración Control'!G243="","",'5 Valoración Control'!G243)</f>
        <v/>
      </c>
      <c r="E241" s="765"/>
      <c r="F241" s="768"/>
      <c r="G241" s="776"/>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0"/>
      <c r="B242" s="773"/>
      <c r="C242" s="784"/>
      <c r="D242" s="773"/>
      <c r="E242" s="765"/>
      <c r="F242" s="768"/>
      <c r="G242" s="776"/>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0"/>
      <c r="B243" s="773"/>
      <c r="C243" s="784"/>
      <c r="D243" s="773"/>
      <c r="E243" s="765"/>
      <c r="F243" s="768"/>
      <c r="G243" s="776"/>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0"/>
      <c r="B244" s="773"/>
      <c r="C244" s="784" t="s">
        <v>238</v>
      </c>
      <c r="D244" s="773" t="str">
        <f>+IF('5 Valoración Control'!G246="","",'5 Valoración Control'!G246)</f>
        <v/>
      </c>
      <c r="E244" s="765"/>
      <c r="F244" s="768"/>
      <c r="G244" s="776"/>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0"/>
      <c r="B245" s="773"/>
      <c r="C245" s="784"/>
      <c r="D245" s="773"/>
      <c r="E245" s="765"/>
      <c r="F245" s="768"/>
      <c r="G245" s="776"/>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0"/>
      <c r="B246" s="773"/>
      <c r="C246" s="784"/>
      <c r="D246" s="773"/>
      <c r="E246" s="765"/>
      <c r="F246" s="768"/>
      <c r="G246" s="776"/>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0"/>
      <c r="B247" s="773"/>
      <c r="C247" s="784" t="s">
        <v>239</v>
      </c>
      <c r="D247" s="773" t="str">
        <f>+IF('5 Valoración Control'!G249="","",'5 Valoración Control'!G249)</f>
        <v/>
      </c>
      <c r="E247" s="765"/>
      <c r="F247" s="768"/>
      <c r="G247" s="776"/>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0"/>
      <c r="B248" s="773"/>
      <c r="C248" s="784"/>
      <c r="D248" s="773"/>
      <c r="E248" s="765"/>
      <c r="F248" s="768"/>
      <c r="G248" s="776"/>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1"/>
      <c r="B249" s="774"/>
      <c r="C249" s="785"/>
      <c r="D249" s="774"/>
      <c r="E249" s="766"/>
      <c r="F249" s="769"/>
      <c r="G249" s="777"/>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63" t="str">
        <f>'1 Contexto e Identificación'!$A$27</f>
        <v>R17</v>
      </c>
      <c r="B250" s="772" t="str">
        <f>+'1 Contexto e Identificación'!$E$27</f>
        <v xml:space="preserve">  </v>
      </c>
      <c r="C250" s="786" t="s">
        <v>232</v>
      </c>
      <c r="D250" s="772" t="str">
        <f>+IF('5 Valoración Control'!G252="","",'5 Valoración Control'!G252)</f>
        <v/>
      </c>
      <c r="E250" s="764" t="str">
        <f>+'6 Mapa Calor Residual'!$C$28</f>
        <v/>
      </c>
      <c r="F250" s="767" t="str">
        <f>+'6 Mapa Calor Residual'!$D$28</f>
        <v/>
      </c>
      <c r="G250" s="775"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0"/>
      <c r="B251" s="773"/>
      <c r="C251" s="784"/>
      <c r="D251" s="773"/>
      <c r="E251" s="765"/>
      <c r="F251" s="768"/>
      <c r="G251" s="776"/>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0"/>
      <c r="B252" s="773"/>
      <c r="C252" s="784"/>
      <c r="D252" s="773"/>
      <c r="E252" s="765"/>
      <c r="F252" s="768"/>
      <c r="G252" s="776"/>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0"/>
      <c r="B253" s="773"/>
      <c r="C253" s="784" t="s">
        <v>236</v>
      </c>
      <c r="D253" s="773" t="str">
        <f>+IF('5 Valoración Control'!G255="","",'5 Valoración Control'!G255)</f>
        <v/>
      </c>
      <c r="E253" s="765"/>
      <c r="F253" s="768"/>
      <c r="G253" s="776"/>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0"/>
      <c r="B254" s="773"/>
      <c r="C254" s="784"/>
      <c r="D254" s="773"/>
      <c r="E254" s="765"/>
      <c r="F254" s="768"/>
      <c r="G254" s="776"/>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0"/>
      <c r="B255" s="773"/>
      <c r="C255" s="784"/>
      <c r="D255" s="773"/>
      <c r="E255" s="765"/>
      <c r="F255" s="768"/>
      <c r="G255" s="776"/>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0"/>
      <c r="B256" s="773"/>
      <c r="C256" s="784" t="s">
        <v>237</v>
      </c>
      <c r="D256" s="773" t="str">
        <f>+IF('5 Valoración Control'!G258="","",'5 Valoración Control'!G258)</f>
        <v/>
      </c>
      <c r="E256" s="765"/>
      <c r="F256" s="768"/>
      <c r="G256" s="776"/>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0"/>
      <c r="B257" s="773"/>
      <c r="C257" s="784"/>
      <c r="D257" s="773"/>
      <c r="E257" s="765"/>
      <c r="F257" s="768"/>
      <c r="G257" s="776"/>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0"/>
      <c r="B258" s="773"/>
      <c r="C258" s="784"/>
      <c r="D258" s="773"/>
      <c r="E258" s="765"/>
      <c r="F258" s="768"/>
      <c r="G258" s="776"/>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0"/>
      <c r="B259" s="773"/>
      <c r="C259" s="784" t="s">
        <v>238</v>
      </c>
      <c r="D259" s="773" t="str">
        <f>+IF('5 Valoración Control'!G261="","",'5 Valoración Control'!G261)</f>
        <v/>
      </c>
      <c r="E259" s="765"/>
      <c r="F259" s="768"/>
      <c r="G259" s="776"/>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0"/>
      <c r="B260" s="773"/>
      <c r="C260" s="784"/>
      <c r="D260" s="773"/>
      <c r="E260" s="765"/>
      <c r="F260" s="768"/>
      <c r="G260" s="776"/>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0"/>
      <c r="B261" s="773"/>
      <c r="C261" s="784"/>
      <c r="D261" s="773"/>
      <c r="E261" s="765"/>
      <c r="F261" s="768"/>
      <c r="G261" s="776"/>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0"/>
      <c r="B262" s="773"/>
      <c r="C262" s="784" t="s">
        <v>239</v>
      </c>
      <c r="D262" s="773" t="str">
        <f>+IF('5 Valoración Control'!G264="","",'5 Valoración Control'!G264)</f>
        <v/>
      </c>
      <c r="E262" s="765"/>
      <c r="F262" s="768"/>
      <c r="G262" s="776"/>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0"/>
      <c r="B263" s="773"/>
      <c r="C263" s="784"/>
      <c r="D263" s="773"/>
      <c r="E263" s="765"/>
      <c r="F263" s="768"/>
      <c r="G263" s="776"/>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1"/>
      <c r="B264" s="774"/>
      <c r="C264" s="785"/>
      <c r="D264" s="774"/>
      <c r="E264" s="766"/>
      <c r="F264" s="769"/>
      <c r="G264" s="777"/>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63" t="str">
        <f>'1 Contexto e Identificación'!$A$28</f>
        <v>R18</v>
      </c>
      <c r="B265" s="772" t="str">
        <f>+'1 Contexto e Identificación'!$E$28</f>
        <v xml:space="preserve">  </v>
      </c>
      <c r="C265" s="786" t="s">
        <v>232</v>
      </c>
      <c r="D265" s="772" t="str">
        <f>+IF('5 Valoración Control'!G267="","",'5 Valoración Control'!G267)</f>
        <v/>
      </c>
      <c r="E265" s="764" t="str">
        <f>+'6 Mapa Calor Residual'!$C$29</f>
        <v/>
      </c>
      <c r="F265" s="767" t="str">
        <f>+'6 Mapa Calor Residual'!$D$29</f>
        <v/>
      </c>
      <c r="G265" s="775"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0"/>
      <c r="B266" s="773"/>
      <c r="C266" s="784"/>
      <c r="D266" s="773"/>
      <c r="E266" s="765"/>
      <c r="F266" s="768"/>
      <c r="G266" s="776"/>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0"/>
      <c r="B267" s="773"/>
      <c r="C267" s="784"/>
      <c r="D267" s="773"/>
      <c r="E267" s="765"/>
      <c r="F267" s="768"/>
      <c r="G267" s="776"/>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0"/>
      <c r="B268" s="773"/>
      <c r="C268" s="784" t="s">
        <v>236</v>
      </c>
      <c r="D268" s="773" t="str">
        <f>+IF('5 Valoración Control'!G270="","",'5 Valoración Control'!G270)</f>
        <v/>
      </c>
      <c r="E268" s="765"/>
      <c r="F268" s="768"/>
      <c r="G268" s="776"/>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0"/>
      <c r="B269" s="773"/>
      <c r="C269" s="784"/>
      <c r="D269" s="773"/>
      <c r="E269" s="765"/>
      <c r="F269" s="768"/>
      <c r="G269" s="776"/>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0"/>
      <c r="B270" s="773"/>
      <c r="C270" s="784"/>
      <c r="D270" s="773"/>
      <c r="E270" s="765"/>
      <c r="F270" s="768"/>
      <c r="G270" s="776"/>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0"/>
      <c r="B271" s="773"/>
      <c r="C271" s="784" t="s">
        <v>237</v>
      </c>
      <c r="D271" s="773" t="str">
        <f>+IF('5 Valoración Control'!G273="","",'5 Valoración Control'!G273)</f>
        <v/>
      </c>
      <c r="E271" s="765"/>
      <c r="F271" s="768"/>
      <c r="G271" s="776"/>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0"/>
      <c r="B272" s="773"/>
      <c r="C272" s="784"/>
      <c r="D272" s="773"/>
      <c r="E272" s="765"/>
      <c r="F272" s="768"/>
      <c r="G272" s="776"/>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0"/>
      <c r="B273" s="773"/>
      <c r="C273" s="784"/>
      <c r="D273" s="773"/>
      <c r="E273" s="765"/>
      <c r="F273" s="768"/>
      <c r="G273" s="776"/>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0"/>
      <c r="B274" s="773"/>
      <c r="C274" s="784" t="s">
        <v>238</v>
      </c>
      <c r="D274" s="773" t="str">
        <f>+IF('5 Valoración Control'!G276="","",'5 Valoración Control'!G276)</f>
        <v/>
      </c>
      <c r="E274" s="765"/>
      <c r="F274" s="768"/>
      <c r="G274" s="776"/>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0"/>
      <c r="B275" s="773"/>
      <c r="C275" s="784"/>
      <c r="D275" s="773"/>
      <c r="E275" s="765"/>
      <c r="F275" s="768"/>
      <c r="G275" s="776"/>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0"/>
      <c r="B276" s="773"/>
      <c r="C276" s="784"/>
      <c r="D276" s="773"/>
      <c r="E276" s="765"/>
      <c r="F276" s="768"/>
      <c r="G276" s="776"/>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0"/>
      <c r="B277" s="773"/>
      <c r="C277" s="784" t="s">
        <v>239</v>
      </c>
      <c r="D277" s="773" t="str">
        <f>+IF('5 Valoración Control'!G279="","",'5 Valoración Control'!G279)</f>
        <v/>
      </c>
      <c r="E277" s="765"/>
      <c r="F277" s="768"/>
      <c r="G277" s="776"/>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0"/>
      <c r="B278" s="773"/>
      <c r="C278" s="784"/>
      <c r="D278" s="773"/>
      <c r="E278" s="765"/>
      <c r="F278" s="768"/>
      <c r="G278" s="776"/>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1"/>
      <c r="B279" s="774"/>
      <c r="C279" s="785"/>
      <c r="D279" s="774"/>
      <c r="E279" s="766"/>
      <c r="F279" s="769"/>
      <c r="G279" s="777"/>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63" t="str">
        <f>'1 Contexto e Identificación'!$A$29</f>
        <v>R19</v>
      </c>
      <c r="B280" s="772" t="str">
        <f>+'1 Contexto e Identificación'!$E$29</f>
        <v xml:space="preserve">  </v>
      </c>
      <c r="C280" s="786" t="s">
        <v>232</v>
      </c>
      <c r="D280" s="772" t="str">
        <f>+IF('5 Valoración Control'!G282="","",'5 Valoración Control'!G282)</f>
        <v/>
      </c>
      <c r="E280" s="764" t="str">
        <f>+'6 Mapa Calor Residual'!$C$30</f>
        <v/>
      </c>
      <c r="F280" s="767" t="str">
        <f>+'6 Mapa Calor Residual'!$D$30</f>
        <v/>
      </c>
      <c r="G280" s="775"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0"/>
      <c r="B281" s="773"/>
      <c r="C281" s="784"/>
      <c r="D281" s="773"/>
      <c r="E281" s="765"/>
      <c r="F281" s="768"/>
      <c r="G281" s="776"/>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0"/>
      <c r="B282" s="773"/>
      <c r="C282" s="784"/>
      <c r="D282" s="773"/>
      <c r="E282" s="765"/>
      <c r="F282" s="768"/>
      <c r="G282" s="776"/>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0"/>
      <c r="B283" s="773"/>
      <c r="C283" s="784" t="s">
        <v>236</v>
      </c>
      <c r="D283" s="773" t="str">
        <f>+IF('5 Valoración Control'!G285="","",'5 Valoración Control'!G285)</f>
        <v/>
      </c>
      <c r="E283" s="765"/>
      <c r="F283" s="768"/>
      <c r="G283" s="776"/>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0"/>
      <c r="B284" s="773"/>
      <c r="C284" s="784"/>
      <c r="D284" s="773"/>
      <c r="E284" s="765"/>
      <c r="F284" s="768"/>
      <c r="G284" s="776"/>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0"/>
      <c r="B285" s="773"/>
      <c r="C285" s="784"/>
      <c r="D285" s="773"/>
      <c r="E285" s="765"/>
      <c r="F285" s="768"/>
      <c r="G285" s="776"/>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0"/>
      <c r="B286" s="773"/>
      <c r="C286" s="784" t="s">
        <v>237</v>
      </c>
      <c r="D286" s="773" t="str">
        <f>+IF('5 Valoración Control'!G288="","",'5 Valoración Control'!G288)</f>
        <v/>
      </c>
      <c r="E286" s="765"/>
      <c r="F286" s="768"/>
      <c r="G286" s="776"/>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0"/>
      <c r="B287" s="773"/>
      <c r="C287" s="784"/>
      <c r="D287" s="773"/>
      <c r="E287" s="765"/>
      <c r="F287" s="768"/>
      <c r="G287" s="776"/>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0"/>
      <c r="B288" s="773"/>
      <c r="C288" s="784"/>
      <c r="D288" s="773"/>
      <c r="E288" s="765"/>
      <c r="F288" s="768"/>
      <c r="G288" s="776"/>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0"/>
      <c r="B289" s="773"/>
      <c r="C289" s="784" t="s">
        <v>238</v>
      </c>
      <c r="D289" s="773" t="str">
        <f>+IF('5 Valoración Control'!G291="","",'5 Valoración Control'!G291)</f>
        <v/>
      </c>
      <c r="E289" s="765"/>
      <c r="F289" s="768"/>
      <c r="G289" s="776"/>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0"/>
      <c r="B290" s="773"/>
      <c r="C290" s="784"/>
      <c r="D290" s="773"/>
      <c r="E290" s="765"/>
      <c r="F290" s="768"/>
      <c r="G290" s="776"/>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0"/>
      <c r="B291" s="773"/>
      <c r="C291" s="784"/>
      <c r="D291" s="773"/>
      <c r="E291" s="765"/>
      <c r="F291" s="768"/>
      <c r="G291" s="776"/>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0"/>
      <c r="B292" s="773"/>
      <c r="C292" s="784" t="s">
        <v>239</v>
      </c>
      <c r="D292" s="773" t="str">
        <f>+IF('5 Valoración Control'!G294="","",'5 Valoración Control'!G294)</f>
        <v/>
      </c>
      <c r="E292" s="765"/>
      <c r="F292" s="768"/>
      <c r="G292" s="776"/>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0"/>
      <c r="B293" s="773"/>
      <c r="C293" s="784"/>
      <c r="D293" s="773"/>
      <c r="E293" s="765"/>
      <c r="F293" s="768"/>
      <c r="G293" s="776"/>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1"/>
      <c r="B294" s="774"/>
      <c r="C294" s="785"/>
      <c r="D294" s="774"/>
      <c r="E294" s="766"/>
      <c r="F294" s="769"/>
      <c r="G294" s="777"/>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63" t="str">
        <f>'1 Contexto e Identificación'!$A$30</f>
        <v>R20</v>
      </c>
      <c r="B295" s="772" t="str">
        <f>+'1 Contexto e Identificación'!$E$30</f>
        <v xml:space="preserve">  </v>
      </c>
      <c r="C295" s="786" t="s">
        <v>232</v>
      </c>
      <c r="D295" s="772" t="str">
        <f>+IF('5 Valoración Control'!G297="","",'5 Valoración Control'!G297)</f>
        <v/>
      </c>
      <c r="E295" s="764" t="str">
        <f>+'6 Mapa Calor Residual'!$C$31</f>
        <v/>
      </c>
      <c r="F295" s="767" t="str">
        <f>+'6 Mapa Calor Residual'!$D$31</f>
        <v/>
      </c>
      <c r="G295" s="775"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0"/>
      <c r="B296" s="773"/>
      <c r="C296" s="784"/>
      <c r="D296" s="773"/>
      <c r="E296" s="765"/>
      <c r="F296" s="768"/>
      <c r="G296" s="776"/>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0"/>
      <c r="B297" s="773"/>
      <c r="C297" s="784"/>
      <c r="D297" s="773"/>
      <c r="E297" s="765"/>
      <c r="F297" s="768"/>
      <c r="G297" s="776"/>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0"/>
      <c r="B298" s="773"/>
      <c r="C298" s="784" t="s">
        <v>236</v>
      </c>
      <c r="D298" s="773" t="str">
        <f>+IF('5 Valoración Control'!G300="","",'5 Valoración Control'!G300)</f>
        <v/>
      </c>
      <c r="E298" s="765"/>
      <c r="F298" s="768"/>
      <c r="G298" s="776"/>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0"/>
      <c r="B299" s="773"/>
      <c r="C299" s="784"/>
      <c r="D299" s="773"/>
      <c r="E299" s="765"/>
      <c r="F299" s="768"/>
      <c r="G299" s="776"/>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0"/>
      <c r="B300" s="773"/>
      <c r="C300" s="784"/>
      <c r="D300" s="773"/>
      <c r="E300" s="765"/>
      <c r="F300" s="768"/>
      <c r="G300" s="776"/>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0"/>
      <c r="B301" s="773"/>
      <c r="C301" s="784" t="s">
        <v>237</v>
      </c>
      <c r="D301" s="773" t="str">
        <f>+IF('5 Valoración Control'!G303="","",'5 Valoración Control'!G303)</f>
        <v/>
      </c>
      <c r="E301" s="765"/>
      <c r="F301" s="768"/>
      <c r="G301" s="776"/>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0"/>
      <c r="B302" s="773"/>
      <c r="C302" s="784"/>
      <c r="D302" s="773"/>
      <c r="E302" s="765"/>
      <c r="F302" s="768"/>
      <c r="G302" s="776"/>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0"/>
      <c r="B303" s="773"/>
      <c r="C303" s="784"/>
      <c r="D303" s="773"/>
      <c r="E303" s="765"/>
      <c r="F303" s="768"/>
      <c r="G303" s="776"/>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0"/>
      <c r="B304" s="773"/>
      <c r="C304" s="784" t="s">
        <v>238</v>
      </c>
      <c r="D304" s="773" t="str">
        <f>+IF('5 Valoración Control'!G306="","",'5 Valoración Control'!G306)</f>
        <v/>
      </c>
      <c r="E304" s="765"/>
      <c r="F304" s="768"/>
      <c r="G304" s="776"/>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0"/>
      <c r="B305" s="773"/>
      <c r="C305" s="784"/>
      <c r="D305" s="773"/>
      <c r="E305" s="765"/>
      <c r="F305" s="768"/>
      <c r="G305" s="776"/>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0"/>
      <c r="B306" s="773"/>
      <c r="C306" s="784"/>
      <c r="D306" s="773"/>
      <c r="E306" s="765"/>
      <c r="F306" s="768"/>
      <c r="G306" s="776"/>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0"/>
      <c r="B307" s="773"/>
      <c r="C307" s="784" t="s">
        <v>239</v>
      </c>
      <c r="D307" s="773" t="str">
        <f>+IF('5 Valoración Control'!G309="","",'5 Valoración Control'!G309)</f>
        <v/>
      </c>
      <c r="E307" s="765"/>
      <c r="F307" s="768"/>
      <c r="G307" s="776"/>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0"/>
      <c r="B308" s="773"/>
      <c r="C308" s="784"/>
      <c r="D308" s="773"/>
      <c r="E308" s="765"/>
      <c r="F308" s="768"/>
      <c r="G308" s="776"/>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1"/>
      <c r="B309" s="774"/>
      <c r="C309" s="785"/>
      <c r="D309" s="774"/>
      <c r="E309" s="766"/>
      <c r="F309" s="769"/>
      <c r="G309" s="777"/>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3">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7"/>
    <mergeCell ref="A38: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opLeftCell="A3" zoomScale="106" zoomScaleNormal="106"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3"/>
      <c r="B1" s="804" t="s">
        <v>140</v>
      </c>
      <c r="C1" s="804"/>
      <c r="D1" s="804"/>
      <c r="E1" s="804"/>
      <c r="F1" s="804"/>
      <c r="G1" s="804"/>
      <c r="H1" s="804"/>
      <c r="I1" s="804"/>
      <c r="J1" s="804"/>
      <c r="K1" s="804"/>
      <c r="L1" s="602" t="s">
        <v>354</v>
      </c>
      <c r="M1" s="602"/>
    </row>
    <row r="2" spans="1:13" ht="15" customHeight="1" x14ac:dyDescent="0.2">
      <c r="A2" s="813"/>
      <c r="B2" s="804"/>
      <c r="C2" s="804"/>
      <c r="D2" s="804"/>
      <c r="E2" s="804"/>
      <c r="F2" s="804"/>
      <c r="G2" s="804"/>
      <c r="H2" s="804"/>
      <c r="I2" s="804"/>
      <c r="J2" s="804"/>
      <c r="K2" s="804"/>
      <c r="L2" s="603" t="s">
        <v>361</v>
      </c>
      <c r="M2" s="602"/>
    </row>
    <row r="3" spans="1:13" ht="15" customHeight="1" x14ac:dyDescent="0.2">
      <c r="A3" s="813"/>
      <c r="B3" s="804"/>
      <c r="C3" s="804"/>
      <c r="D3" s="804"/>
      <c r="E3" s="804"/>
      <c r="F3" s="804"/>
      <c r="G3" s="804"/>
      <c r="H3" s="804"/>
      <c r="I3" s="804"/>
      <c r="J3" s="804"/>
      <c r="K3" s="804"/>
      <c r="L3" s="604" t="s">
        <v>356</v>
      </c>
      <c r="M3" s="604"/>
    </row>
    <row r="4" spans="1:13" s="174" customFormat="1" ht="15" customHeight="1" x14ac:dyDescent="0.2">
      <c r="A4" s="814"/>
      <c r="B4" s="805"/>
      <c r="C4" s="805"/>
      <c r="D4" s="805"/>
      <c r="E4" s="805"/>
      <c r="F4" s="805"/>
      <c r="G4" s="805"/>
      <c r="H4" s="805"/>
      <c r="I4" s="805"/>
      <c r="J4" s="805"/>
      <c r="K4" s="805"/>
      <c r="L4" s="603" t="s">
        <v>362</v>
      </c>
      <c r="M4" s="603"/>
    </row>
    <row r="5" spans="1:13" s="174" customFormat="1" ht="23.25" customHeight="1" x14ac:dyDescent="0.2">
      <c r="A5" s="457" t="s">
        <v>14</v>
      </c>
      <c r="B5" s="798" t="str">
        <f>'9 Imprimir Mapa Riesgo'!B5:M5</f>
        <v>PROCESO ADQUISICIONES</v>
      </c>
      <c r="C5" s="799"/>
      <c r="D5" s="799"/>
      <c r="E5" s="799"/>
      <c r="F5" s="799"/>
      <c r="G5" s="799"/>
      <c r="H5" s="799"/>
      <c r="I5" s="799"/>
      <c r="J5" s="799"/>
      <c r="K5" s="800"/>
      <c r="L5" s="473"/>
      <c r="M5" s="473"/>
    </row>
    <row r="6" spans="1:13" s="174" customFormat="1" ht="45.75" customHeight="1" x14ac:dyDescent="0.2">
      <c r="A6" s="450" t="s">
        <v>16</v>
      </c>
      <c r="B6" s="801" t="str">
        <f>'9 Imprimir Mapa Riesgo'!B6:M6</f>
        <v>Consolidar  las  necesidades  de  bienes,  servicios  y  obra  pública, estableciendo  actividades  para  la  programación,  elaboración, ejecución, seguimiento y control del Plan Anual de Adquisiciones acorde al presupuesto y de este modo gestionar la eficaz adquisición de los bienes y servicios de la administración municipal bajolos parámetros de planeación, calidad y transparencia</v>
      </c>
      <c r="C6" s="802"/>
      <c r="D6" s="802"/>
      <c r="E6" s="802"/>
      <c r="F6" s="802"/>
      <c r="G6" s="802"/>
      <c r="H6" s="802"/>
      <c r="I6" s="802"/>
      <c r="J6" s="802"/>
      <c r="K6" s="803"/>
      <c r="L6" s="474"/>
      <c r="M6" s="474"/>
    </row>
    <row r="7" spans="1:13" s="51" customFormat="1" ht="6.75" customHeight="1" x14ac:dyDescent="0.25">
      <c r="A7" s="161"/>
      <c r="B7" s="650"/>
      <c r="C7" s="650"/>
      <c r="D7" s="650"/>
      <c r="E7" s="396"/>
      <c r="F7" s="466"/>
    </row>
    <row r="8" spans="1:13" ht="5.25" customHeight="1" thickBot="1" x14ac:dyDescent="0.25">
      <c r="A8" s="161"/>
      <c r="B8" s="650"/>
      <c r="C8" s="650"/>
      <c r="D8" s="650"/>
    </row>
    <row r="9" spans="1:13" ht="12.75" thickBot="1" x14ac:dyDescent="0.25">
      <c r="A9" s="821" t="s">
        <v>260</v>
      </c>
      <c r="B9" s="822"/>
      <c r="C9" s="822"/>
      <c r="D9" s="822"/>
      <c r="E9" s="822"/>
      <c r="F9" s="822"/>
      <c r="G9" s="822"/>
      <c r="H9" s="822"/>
      <c r="I9" s="822"/>
      <c r="J9" s="822"/>
      <c r="K9" s="823"/>
    </row>
    <row r="10" spans="1:13" ht="6" customHeight="1" thickBot="1" x14ac:dyDescent="0.25">
      <c r="A10" s="821"/>
      <c r="B10" s="822"/>
      <c r="C10" s="822"/>
      <c r="D10" s="822"/>
      <c r="E10" s="822"/>
      <c r="F10" s="822"/>
      <c r="G10" s="822"/>
      <c r="H10" s="822"/>
      <c r="I10" s="822"/>
      <c r="J10" s="822"/>
      <c r="K10" s="823"/>
    </row>
    <row r="11" spans="1:13" ht="34.5" customHeight="1" x14ac:dyDescent="0.2">
      <c r="A11" s="824" t="s">
        <v>261</v>
      </c>
      <c r="B11" s="825"/>
      <c r="C11" s="825"/>
      <c r="D11" s="825"/>
      <c r="E11" s="825"/>
      <c r="F11" s="825"/>
      <c r="G11" s="825"/>
      <c r="H11" s="825"/>
      <c r="I11" s="825"/>
      <c r="J11" s="825"/>
      <c r="K11" s="826"/>
    </row>
    <row r="12" spans="1:13" ht="18.75" customHeight="1" x14ac:dyDescent="0.2">
      <c r="A12" s="827" t="s">
        <v>262</v>
      </c>
      <c r="B12" s="828"/>
      <c r="C12" s="828"/>
      <c r="D12" s="828"/>
      <c r="E12" s="828"/>
      <c r="F12" s="828"/>
      <c r="G12" s="828"/>
      <c r="H12" s="828"/>
      <c r="I12" s="828"/>
      <c r="J12" s="828"/>
      <c r="K12" s="829"/>
    </row>
    <row r="13" spans="1:13" ht="34.5" customHeight="1" x14ac:dyDescent="0.2">
      <c r="A13" s="827" t="s">
        <v>263</v>
      </c>
      <c r="B13" s="828"/>
      <c r="C13" s="828"/>
      <c r="D13" s="828"/>
      <c r="E13" s="828"/>
      <c r="F13" s="828"/>
      <c r="G13" s="828"/>
      <c r="H13" s="828"/>
      <c r="I13" s="828"/>
      <c r="J13" s="828"/>
      <c r="K13" s="829"/>
    </row>
    <row r="14" spans="1:13" ht="50.25" customHeight="1" thickBot="1" x14ac:dyDescent="0.25">
      <c r="A14" s="818" t="s">
        <v>264</v>
      </c>
      <c r="B14" s="819"/>
      <c r="C14" s="819"/>
      <c r="D14" s="819"/>
      <c r="E14" s="819"/>
      <c r="F14" s="819"/>
      <c r="G14" s="819"/>
      <c r="H14" s="819"/>
      <c r="I14" s="819"/>
      <c r="J14" s="819"/>
      <c r="K14" s="820"/>
    </row>
    <row r="15" spans="1:13" x14ac:dyDescent="0.2">
      <c r="A15" s="397"/>
      <c r="B15" s="397"/>
      <c r="C15" s="397"/>
      <c r="D15" s="397"/>
      <c r="E15" s="397"/>
      <c r="F15" s="397"/>
      <c r="G15" s="397"/>
      <c r="H15" s="397"/>
      <c r="I15" s="397"/>
      <c r="J15" s="397"/>
      <c r="K15" s="397"/>
    </row>
    <row r="16" spans="1:13" s="399" customFormat="1" ht="24" x14ac:dyDescent="0.2">
      <c r="A16" s="398"/>
      <c r="B16" s="815" t="s">
        <v>265</v>
      </c>
      <c r="C16" s="816"/>
      <c r="D16" s="817" t="s">
        <v>266</v>
      </c>
      <c r="E16" s="817"/>
      <c r="G16" s="143" t="s">
        <v>267</v>
      </c>
    </row>
    <row r="17" spans="1:7" x14ac:dyDescent="0.2">
      <c r="A17" s="400" t="s">
        <v>268</v>
      </c>
      <c r="B17" s="401">
        <f>+COUNTIF(' 7Mapa Calor Inherente Residual'!$E$12:$E$31,'12 Formulas'!$AK$2)</f>
        <v>1</v>
      </c>
      <c r="C17" s="402">
        <f>+B17/$B$21</f>
        <v>1</v>
      </c>
      <c r="D17" s="401">
        <f>+COUNTIF(' 7Mapa Calor Inherente Residual'!$H$12:$H$31,'12 Formulas'!$AK$2)</f>
        <v>1</v>
      </c>
      <c r="E17" s="402">
        <f>+D17/$D$21</f>
        <v>1</v>
      </c>
      <c r="G17" s="403" t="s">
        <v>213</v>
      </c>
    </row>
    <row r="18" spans="1:7" x14ac:dyDescent="0.2">
      <c r="A18" s="400" t="s">
        <v>269</v>
      </c>
      <c r="B18" s="401">
        <f>+COUNTIF(' 7Mapa Calor Inherente Residual'!$E$12:$E$31,'12 Formulas'!$AK$3)</f>
        <v>0</v>
      </c>
      <c r="C18" s="402">
        <f t="shared" ref="C18:C21" si="0">+B18/$B$21</f>
        <v>0</v>
      </c>
      <c r="D18" s="401">
        <f>+COUNTIF(' 7Mapa Calor Inherente Residual'!$H$12:$H$31,'12 Formulas'!$AK$3)</f>
        <v>0</v>
      </c>
      <c r="E18" s="402">
        <f t="shared" ref="E18:E21" si="1">+D18/$D$21</f>
        <v>0</v>
      </c>
      <c r="G18" s="363" t="s">
        <v>212</v>
      </c>
    </row>
    <row r="19" spans="1:7" ht="24" x14ac:dyDescent="0.2">
      <c r="A19" s="400" t="s">
        <v>270</v>
      </c>
      <c r="B19" s="401">
        <f>+COUNTIF(' 7Mapa Calor Inherente Residual'!$E$12:$E$31,'12 Formulas'!$AK$4)</f>
        <v>0</v>
      </c>
      <c r="C19" s="402">
        <f t="shared" si="0"/>
        <v>0</v>
      </c>
      <c r="D19" s="401">
        <f>+COUNTIF(' 7Mapa Calor Inherente Residual'!$H$12:$H$31,'12 Formulas'!$AK$4)</f>
        <v>0</v>
      </c>
      <c r="E19" s="402">
        <f>+D19/$D$21</f>
        <v>0</v>
      </c>
      <c r="G19" s="367" t="s">
        <v>197</v>
      </c>
    </row>
    <row r="20" spans="1:7" x14ac:dyDescent="0.2">
      <c r="A20" s="400" t="s">
        <v>271</v>
      </c>
      <c r="B20" s="401">
        <f>+COUNTIF(' 7Mapa Calor Inherente Residual'!$E$12:$E$31,'12 Formulas'!$AK$5)</f>
        <v>0</v>
      </c>
      <c r="C20" s="402">
        <f t="shared" si="0"/>
        <v>0</v>
      </c>
      <c r="D20" s="401">
        <f>+COUNTIF(' 7Mapa Calor Inherente Residual'!$H$12:$H$31,'12 Formulas'!$AK$5)</f>
        <v>0</v>
      </c>
      <c r="E20" s="402">
        <f t="shared" si="1"/>
        <v>0</v>
      </c>
      <c r="G20" s="369" t="s">
        <v>214</v>
      </c>
    </row>
    <row r="21" spans="1:7" x14ac:dyDescent="0.2">
      <c r="A21" s="400" t="s">
        <v>272</v>
      </c>
      <c r="B21" s="401">
        <f>+SUM(B17:B20)</f>
        <v>1</v>
      </c>
      <c r="C21" s="402">
        <f t="shared" si="0"/>
        <v>1</v>
      </c>
      <c r="D21" s="401">
        <f>+SUM(D17:D20)</f>
        <v>1</v>
      </c>
      <c r="E21" s="402">
        <f t="shared" si="1"/>
        <v>1</v>
      </c>
    </row>
    <row r="23" spans="1:7" s="340" customFormat="1" ht="24" x14ac:dyDescent="0.25">
      <c r="B23" s="404" t="s">
        <v>265</v>
      </c>
      <c r="D23" s="404" t="s">
        <v>266</v>
      </c>
    </row>
    <row r="24" spans="1:7" s="340" customFormat="1" ht="41.45" customHeight="1" x14ac:dyDescent="0.25">
      <c r="B24" s="405" t="str">
        <f>+IF((B17/B21)&gt;=0.2,G17,+IF(((B17/B21)+(B18/B21))&gt;=0.3,G18,+IF(((B17/B21)+(B18/B21)+(B19/B21))&gt;=0.4,G19,+IF((B17/B21)+(B18/B21)+(B19/B21)+(B20/B21)&gt;=0.5,G20,""))))</f>
        <v>Extremo</v>
      </c>
      <c r="D24" s="405" t="str">
        <f>+IF((D17/D21)&gt;=0.2,G17,+IF(((D17/D21)+(D18/D21))&gt;=0.3,G18,+IF(((D17/D21)+(D18/D21)+(D19/D21))&gt;=0.4,G19,+IF((D17/D21)+(D18/D21)+(D19/D21)+(D20/D21)&gt;=0.5,G20,""))))</f>
        <v>Extremo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91" customWidth="1"/>
    <col min="2" max="2" width="3.7109375" style="491" customWidth="1"/>
    <col min="3" max="3" width="4" style="491" customWidth="1"/>
    <col min="4" max="4" width="30.140625" style="491" customWidth="1"/>
    <col min="5" max="7" width="23.5703125" style="491" customWidth="1"/>
    <col min="8" max="8" width="13" style="491" customWidth="1"/>
    <col min="9" max="9" width="2.140625" style="491" customWidth="1"/>
    <col min="10" max="10" width="10.85546875" style="491"/>
    <col min="11" max="11" width="2.140625" style="491" customWidth="1"/>
    <col min="12" max="12" width="10.85546875" style="491"/>
    <col min="13" max="13" width="2.140625" style="491" customWidth="1"/>
    <col min="14" max="18" width="10.85546875" style="491"/>
    <col min="19" max="19" width="12.5703125" style="491" bestFit="1" customWidth="1"/>
    <col min="20" max="21" width="24.42578125" style="491" customWidth="1"/>
    <col min="22" max="23" width="10.85546875" style="491"/>
    <col min="24" max="27" width="20.28515625" style="491" customWidth="1"/>
    <col min="28" max="38" width="10.85546875" style="491"/>
    <col min="39" max="39" width="26" style="491" customWidth="1"/>
    <col min="40" max="42" width="10.85546875" style="491"/>
    <col min="43" max="43" width="14.7109375" style="491" customWidth="1"/>
    <col min="44" max="48" width="10.85546875" style="491"/>
    <col min="49" max="49" width="25.85546875" style="491" bestFit="1" customWidth="1"/>
    <col min="50" max="53" width="10.85546875" style="491"/>
    <col min="54" max="54" width="18.85546875" style="491" customWidth="1"/>
    <col min="55" max="55" width="10.85546875" style="491"/>
    <col min="56" max="56" width="13.5703125" style="491" customWidth="1"/>
    <col min="57" max="57" width="10.85546875" style="491"/>
    <col min="58" max="58" width="50.5703125" style="491" customWidth="1"/>
    <col min="59" max="59" width="21.85546875" style="491" customWidth="1"/>
    <col min="60" max="60" width="10.85546875" style="491"/>
    <col min="61" max="61" width="24.5703125" style="491" customWidth="1"/>
    <col min="62" max="62" width="18.140625" style="491" customWidth="1"/>
    <col min="63" max="63" width="17.85546875" style="491" customWidth="1"/>
    <col min="64" max="66" width="10.85546875" style="491"/>
    <col min="67" max="67" width="18.5703125" style="491" customWidth="1"/>
    <col min="68" max="68" width="8" style="491" customWidth="1"/>
    <col min="69" max="72" width="10.85546875" style="491"/>
    <col min="73" max="73" width="26.28515625" style="491" customWidth="1"/>
    <col min="74" max="74" width="10.85546875" style="491" customWidth="1"/>
    <col min="75" max="75" width="19.140625" style="491" customWidth="1"/>
    <col min="76" max="76" width="16.85546875" style="491" customWidth="1"/>
    <col min="77" max="77" width="17.28515625" style="491" customWidth="1"/>
    <col min="78" max="83" width="10.85546875" style="491"/>
    <col min="84" max="84" width="16.28515625" style="491" customWidth="1"/>
    <col min="85" max="85" width="18.140625" style="491" customWidth="1"/>
    <col min="86" max="86" width="16.42578125" style="491" customWidth="1"/>
    <col min="87" max="87" width="19.140625" style="491" customWidth="1"/>
    <col min="88" max="88" width="24.85546875" style="491" customWidth="1"/>
    <col min="89" max="16384" width="10.85546875" style="491"/>
  </cols>
  <sheetData>
    <row r="1" spans="3:88" ht="36.950000000000003" customHeight="1" x14ac:dyDescent="0.2">
      <c r="C1" s="836" t="s">
        <v>273</v>
      </c>
      <c r="D1" s="836"/>
      <c r="E1" s="836"/>
      <c r="F1" s="836"/>
      <c r="G1" s="831" t="s">
        <v>274</v>
      </c>
      <c r="H1" s="831"/>
      <c r="R1" s="832" t="s">
        <v>156</v>
      </c>
      <c r="S1" s="832"/>
      <c r="T1" s="832"/>
      <c r="U1" s="832"/>
      <c r="W1" s="833" t="s">
        <v>275</v>
      </c>
      <c r="X1" s="833"/>
      <c r="Y1" s="833"/>
      <c r="Z1" s="833"/>
      <c r="AA1" s="486"/>
      <c r="AB1" s="492"/>
      <c r="AC1" s="492"/>
      <c r="AD1" s="492"/>
      <c r="AE1" s="834" t="s">
        <v>90</v>
      </c>
      <c r="AF1" s="834"/>
      <c r="AG1" s="834"/>
      <c r="AH1" s="834"/>
      <c r="AI1" s="834"/>
      <c r="AK1" s="493" t="s">
        <v>276</v>
      </c>
      <c r="AM1" s="830" t="s">
        <v>59</v>
      </c>
      <c r="AN1" s="830"/>
      <c r="AO1" s="830"/>
      <c r="AP1" s="830"/>
      <c r="AQ1" s="830" t="s">
        <v>61</v>
      </c>
      <c r="AR1" s="830"/>
      <c r="AS1" s="830" t="s">
        <v>63</v>
      </c>
      <c r="AT1" s="830"/>
      <c r="AU1" s="830" t="s">
        <v>65</v>
      </c>
      <c r="AV1" s="830"/>
      <c r="AW1" s="830" t="s">
        <v>67</v>
      </c>
      <c r="AX1" s="830"/>
      <c r="AY1" s="830" t="s">
        <v>69</v>
      </c>
      <c r="AZ1" s="830"/>
      <c r="BB1" s="491" t="s">
        <v>277</v>
      </c>
      <c r="BC1" s="830" t="s">
        <v>216</v>
      </c>
      <c r="BD1" s="830"/>
      <c r="BF1" s="494" t="s">
        <v>230</v>
      </c>
      <c r="BG1" s="491" t="s">
        <v>74</v>
      </c>
      <c r="BI1" s="830" t="s">
        <v>278</v>
      </c>
      <c r="BJ1" s="830"/>
      <c r="BK1" s="830" t="s">
        <v>76</v>
      </c>
      <c r="BL1" s="830"/>
      <c r="BM1" s="830"/>
      <c r="BN1" s="495"/>
      <c r="BQ1" s="830" t="s">
        <v>80</v>
      </c>
      <c r="BR1" s="830"/>
      <c r="BS1" s="830"/>
      <c r="BU1" s="491" t="s">
        <v>279</v>
      </c>
      <c r="BW1" s="830" t="s">
        <v>280</v>
      </c>
      <c r="BX1" s="830"/>
      <c r="BY1" s="830"/>
      <c r="CA1" s="492" t="s">
        <v>88</v>
      </c>
      <c r="CB1" s="137" t="s">
        <v>281</v>
      </c>
      <c r="CC1" s="137" t="s">
        <v>282</v>
      </c>
      <c r="CE1" s="493" t="s">
        <v>267</v>
      </c>
      <c r="CF1" s="493" t="s">
        <v>283</v>
      </c>
      <c r="CG1" s="493" t="s">
        <v>284</v>
      </c>
      <c r="CH1" s="137"/>
    </row>
    <row r="2" spans="3:88" ht="48.95" customHeight="1" x14ac:dyDescent="0.2">
      <c r="D2" s="485" t="s">
        <v>285</v>
      </c>
      <c r="E2" s="485" t="s">
        <v>286</v>
      </c>
      <c r="H2" s="483" t="s">
        <v>287</v>
      </c>
      <c r="I2" s="484"/>
      <c r="J2" s="483" t="s">
        <v>288</v>
      </c>
      <c r="K2" s="484"/>
      <c r="L2" s="483" t="s">
        <v>289</v>
      </c>
      <c r="M2" s="484"/>
      <c r="N2" s="483" t="s">
        <v>290</v>
      </c>
      <c r="R2" s="496" t="s">
        <v>157</v>
      </c>
      <c r="S2" s="496" t="s">
        <v>158</v>
      </c>
      <c r="T2" s="496" t="s">
        <v>159</v>
      </c>
      <c r="U2" s="496" t="s">
        <v>30</v>
      </c>
      <c r="W2" s="486" t="s">
        <v>157</v>
      </c>
      <c r="X2" s="486" t="s">
        <v>158</v>
      </c>
      <c r="Y2" s="486" t="s">
        <v>159</v>
      </c>
      <c r="Z2" s="486"/>
      <c r="AA2" s="486"/>
      <c r="AB2" s="137"/>
      <c r="AC2" s="137"/>
      <c r="AD2" s="137"/>
      <c r="AE2" s="497">
        <v>0.2</v>
      </c>
      <c r="AF2" s="497">
        <v>0.4</v>
      </c>
      <c r="AG2" s="497">
        <v>0.6</v>
      </c>
      <c r="AH2" s="497">
        <v>0.8</v>
      </c>
      <c r="AI2" s="497">
        <v>1</v>
      </c>
      <c r="AK2" s="494" t="s">
        <v>213</v>
      </c>
      <c r="AM2" s="491" t="s">
        <v>291</v>
      </c>
      <c r="AN2" s="491">
        <v>15</v>
      </c>
      <c r="AO2" s="491" t="s">
        <v>292</v>
      </c>
      <c r="AP2" s="491">
        <v>15</v>
      </c>
      <c r="AQ2" s="491" t="s">
        <v>293</v>
      </c>
      <c r="AR2" s="491">
        <v>15</v>
      </c>
      <c r="AS2" s="491" t="s">
        <v>294</v>
      </c>
      <c r="AT2" s="491">
        <v>15</v>
      </c>
      <c r="AU2" s="491" t="s">
        <v>295</v>
      </c>
      <c r="AV2" s="491">
        <v>15</v>
      </c>
      <c r="AW2" s="491" t="s">
        <v>296</v>
      </c>
      <c r="AX2" s="491">
        <v>15</v>
      </c>
      <c r="AY2" s="491" t="s">
        <v>297</v>
      </c>
      <c r="AZ2" s="491">
        <v>10</v>
      </c>
      <c r="BB2" s="491" t="s">
        <v>298</v>
      </c>
      <c r="BC2" s="491">
        <v>96</v>
      </c>
      <c r="BD2" s="498">
        <v>100</v>
      </c>
      <c r="BF2" s="491" t="s">
        <v>299</v>
      </c>
      <c r="BG2" s="491" t="s">
        <v>298</v>
      </c>
      <c r="BI2" s="491" t="s">
        <v>300</v>
      </c>
      <c r="BJ2" s="491" t="s">
        <v>301</v>
      </c>
      <c r="BK2" s="491" t="s">
        <v>302</v>
      </c>
      <c r="BL2" s="491" t="s">
        <v>303</v>
      </c>
      <c r="BM2" s="491" t="s">
        <v>304</v>
      </c>
      <c r="BN2" s="491" t="s">
        <v>304</v>
      </c>
      <c r="BO2" s="491" t="s">
        <v>78</v>
      </c>
      <c r="BQ2" s="491" t="s">
        <v>298</v>
      </c>
      <c r="BR2" s="491">
        <v>100</v>
      </c>
      <c r="BS2" s="491">
        <v>100</v>
      </c>
      <c r="BU2" s="491" t="s">
        <v>305</v>
      </c>
      <c r="BW2" s="491" t="s">
        <v>306</v>
      </c>
      <c r="BX2" s="491" t="s">
        <v>307</v>
      </c>
      <c r="BY2" s="491" t="s">
        <v>308</v>
      </c>
      <c r="CA2" s="137"/>
      <c r="CC2" s="499" t="s">
        <v>160</v>
      </c>
      <c r="CE2" s="494" t="s">
        <v>213</v>
      </c>
      <c r="CF2" s="137" t="s">
        <v>309</v>
      </c>
      <c r="CG2" s="137" t="s">
        <v>310</v>
      </c>
      <c r="CH2" s="487"/>
      <c r="CJ2" s="137" t="s">
        <v>311</v>
      </c>
    </row>
    <row r="3" spans="3:88" ht="38.25" x14ac:dyDescent="0.2">
      <c r="D3" s="513" t="s">
        <v>117</v>
      </c>
      <c r="E3" s="488" t="s">
        <v>312</v>
      </c>
      <c r="H3" s="489" t="s">
        <v>313</v>
      </c>
      <c r="I3" s="484"/>
      <c r="J3" s="489" t="s">
        <v>314</v>
      </c>
      <c r="K3" s="484"/>
      <c r="L3" s="489" t="s">
        <v>210</v>
      </c>
      <c r="M3" s="484"/>
      <c r="N3" s="489" t="s">
        <v>315</v>
      </c>
      <c r="R3" s="503">
        <v>5</v>
      </c>
      <c r="S3" s="504" t="s">
        <v>160</v>
      </c>
      <c r="T3" s="505" t="s">
        <v>161</v>
      </c>
      <c r="U3" s="505" t="s">
        <v>162</v>
      </c>
      <c r="W3" s="506">
        <v>5</v>
      </c>
      <c r="X3" s="507" t="s">
        <v>203</v>
      </c>
      <c r="Y3" s="137" t="s">
        <v>316</v>
      </c>
      <c r="Z3" s="137"/>
      <c r="AA3" s="137"/>
      <c r="AB3" s="137"/>
      <c r="AC3" s="137"/>
      <c r="AD3" s="137"/>
      <c r="AE3" s="494" t="s">
        <v>210</v>
      </c>
      <c r="AF3" s="494" t="s">
        <v>211</v>
      </c>
      <c r="AG3" s="508" t="s">
        <v>197</v>
      </c>
      <c r="AH3" s="508" t="s">
        <v>200</v>
      </c>
      <c r="AI3" s="508" t="s">
        <v>203</v>
      </c>
      <c r="AK3" s="509" t="s">
        <v>212</v>
      </c>
      <c r="AM3" s="491" t="s">
        <v>317</v>
      </c>
      <c r="AN3" s="491">
        <v>0</v>
      </c>
      <c r="AO3" s="491" t="s">
        <v>318</v>
      </c>
      <c r="AP3" s="491">
        <v>0</v>
      </c>
      <c r="AQ3" s="491" t="s">
        <v>319</v>
      </c>
      <c r="AR3" s="491">
        <v>0</v>
      </c>
      <c r="AS3" s="491" t="s">
        <v>320</v>
      </c>
      <c r="AT3" s="491">
        <v>10</v>
      </c>
      <c r="AU3" s="491" t="s">
        <v>321</v>
      </c>
      <c r="AV3" s="491">
        <v>0</v>
      </c>
      <c r="AW3" s="491" t="s">
        <v>322</v>
      </c>
      <c r="AX3" s="491">
        <v>0</v>
      </c>
      <c r="AY3" s="491" t="s">
        <v>323</v>
      </c>
      <c r="AZ3" s="491">
        <v>5</v>
      </c>
      <c r="BB3" s="491" t="s">
        <v>197</v>
      </c>
      <c r="BC3" s="491">
        <v>86</v>
      </c>
      <c r="BD3" s="491">
        <v>95</v>
      </c>
      <c r="BF3" s="491" t="s">
        <v>324</v>
      </c>
      <c r="BG3" s="491" t="s">
        <v>197</v>
      </c>
      <c r="BI3" s="491" t="s">
        <v>325</v>
      </c>
      <c r="BJ3" s="491" t="s">
        <v>326</v>
      </c>
      <c r="BK3" s="498" t="s">
        <v>298</v>
      </c>
      <c r="BL3" s="498" t="s">
        <v>298</v>
      </c>
      <c r="BM3" s="498" t="s">
        <v>298</v>
      </c>
      <c r="BN3" s="498">
        <v>100</v>
      </c>
      <c r="BO3" s="491" t="s">
        <v>327</v>
      </c>
      <c r="BQ3" s="491" t="s">
        <v>197</v>
      </c>
      <c r="BR3" s="491">
        <v>99</v>
      </c>
      <c r="BS3" s="491">
        <v>50</v>
      </c>
      <c r="BU3" s="491" t="s">
        <v>328</v>
      </c>
      <c r="BW3" s="491" t="s">
        <v>298</v>
      </c>
      <c r="BX3" s="491" t="s">
        <v>305</v>
      </c>
      <c r="BY3" s="491">
        <v>2</v>
      </c>
      <c r="CA3" s="137"/>
      <c r="CB3" s="499" t="s">
        <v>160</v>
      </c>
      <c r="CC3" s="499" t="s">
        <v>163</v>
      </c>
      <c r="CE3" s="509" t="s">
        <v>212</v>
      </c>
      <c r="CF3" s="137" t="s">
        <v>309</v>
      </c>
      <c r="CG3" s="137" t="s">
        <v>310</v>
      </c>
      <c r="CH3" s="487"/>
      <c r="CJ3" s="134" t="s">
        <v>329</v>
      </c>
    </row>
    <row r="4" spans="3:88" ht="38.25" x14ac:dyDescent="0.2">
      <c r="D4" s="500"/>
      <c r="E4" s="488" t="s">
        <v>330</v>
      </c>
      <c r="H4" s="489" t="s">
        <v>331</v>
      </c>
      <c r="I4" s="484"/>
      <c r="J4" s="489" t="s">
        <v>327</v>
      </c>
      <c r="K4" s="484"/>
      <c r="L4" s="489" t="s">
        <v>211</v>
      </c>
      <c r="M4" s="484"/>
      <c r="N4" s="489" t="s">
        <v>332</v>
      </c>
      <c r="R4" s="503">
        <v>4</v>
      </c>
      <c r="S4" s="504" t="s">
        <v>163</v>
      </c>
      <c r="T4" s="510" t="s">
        <v>164</v>
      </c>
      <c r="U4" s="510" t="s">
        <v>165</v>
      </c>
      <c r="W4" s="506">
        <v>4</v>
      </c>
      <c r="X4" s="507" t="s">
        <v>200</v>
      </c>
      <c r="Y4" s="137" t="s">
        <v>333</v>
      </c>
      <c r="Z4" s="137"/>
      <c r="AA4" s="137"/>
      <c r="AB4" s="835" t="s">
        <v>88</v>
      </c>
      <c r="AC4" s="497">
        <v>1</v>
      </c>
      <c r="AD4" s="499" t="s">
        <v>160</v>
      </c>
      <c r="AE4" s="509" t="s">
        <v>212</v>
      </c>
      <c r="AF4" s="509" t="s">
        <v>212</v>
      </c>
      <c r="AG4" s="509" t="s">
        <v>212</v>
      </c>
      <c r="AH4" s="509" t="s">
        <v>212</v>
      </c>
      <c r="AI4" s="494" t="s">
        <v>213</v>
      </c>
      <c r="AK4" s="509" t="s">
        <v>197</v>
      </c>
      <c r="AS4" s="491" t="s">
        <v>334</v>
      </c>
      <c r="AT4" s="491">
        <v>0</v>
      </c>
      <c r="AY4" s="491" t="s">
        <v>335</v>
      </c>
      <c r="AZ4" s="491">
        <v>0</v>
      </c>
      <c r="BB4" s="491" t="s">
        <v>336</v>
      </c>
      <c r="BC4" s="491">
        <v>0</v>
      </c>
      <c r="BD4" s="491">
        <v>85</v>
      </c>
      <c r="BF4" s="491" t="s">
        <v>337</v>
      </c>
      <c r="BG4" s="491" t="s">
        <v>336</v>
      </c>
      <c r="BJ4" s="491" t="s">
        <v>338</v>
      </c>
      <c r="BK4" s="498" t="s">
        <v>298</v>
      </c>
      <c r="BL4" s="498" t="s">
        <v>197</v>
      </c>
      <c r="BM4" s="498" t="s">
        <v>197</v>
      </c>
      <c r="BN4" s="498">
        <v>50</v>
      </c>
      <c r="BO4" s="491" t="s">
        <v>314</v>
      </c>
      <c r="BQ4" s="491" t="s">
        <v>336</v>
      </c>
      <c r="BR4" s="491">
        <v>49</v>
      </c>
      <c r="BS4" s="491">
        <v>0</v>
      </c>
      <c r="BW4" s="491" t="s">
        <v>298</v>
      </c>
      <c r="BX4" s="491" t="s">
        <v>328</v>
      </c>
      <c r="BY4" s="491">
        <v>0</v>
      </c>
      <c r="CA4" s="499" t="s">
        <v>160</v>
      </c>
      <c r="CB4" s="499" t="s">
        <v>163</v>
      </c>
      <c r="CC4" s="499" t="s">
        <v>166</v>
      </c>
      <c r="CE4" s="509" t="s">
        <v>197</v>
      </c>
      <c r="CF4" s="137" t="s">
        <v>309</v>
      </c>
      <c r="CG4" s="137" t="s">
        <v>310</v>
      </c>
      <c r="CH4" s="490"/>
      <c r="CJ4" s="134" t="s">
        <v>339</v>
      </c>
    </row>
    <row r="5" spans="3:88" ht="38.25" x14ac:dyDescent="0.2">
      <c r="D5" s="511"/>
      <c r="E5" s="488" t="s">
        <v>340</v>
      </c>
      <c r="H5" s="489" t="s">
        <v>341</v>
      </c>
      <c r="I5" s="484"/>
      <c r="J5" s="489"/>
      <c r="K5" s="484"/>
      <c r="L5" s="489" t="s">
        <v>197</v>
      </c>
      <c r="M5" s="484"/>
      <c r="N5" s="489" t="s">
        <v>342</v>
      </c>
      <c r="R5" s="503">
        <v>3</v>
      </c>
      <c r="S5" s="504" t="s">
        <v>166</v>
      </c>
      <c r="T5" s="510" t="s">
        <v>167</v>
      </c>
      <c r="U5" s="510" t="s">
        <v>168</v>
      </c>
      <c r="W5" s="506">
        <v>3</v>
      </c>
      <c r="X5" s="507" t="s">
        <v>197</v>
      </c>
      <c r="Y5" s="137" t="s">
        <v>343</v>
      </c>
      <c r="Z5" s="137"/>
      <c r="AA5" s="137"/>
      <c r="AB5" s="835"/>
      <c r="AC5" s="497">
        <v>0.8</v>
      </c>
      <c r="AD5" s="499" t="s">
        <v>163</v>
      </c>
      <c r="AE5" s="509" t="s">
        <v>197</v>
      </c>
      <c r="AF5" s="509" t="s">
        <v>197</v>
      </c>
      <c r="AG5" s="509" t="s">
        <v>212</v>
      </c>
      <c r="AH5" s="509" t="s">
        <v>212</v>
      </c>
      <c r="AI5" s="494" t="s">
        <v>213</v>
      </c>
      <c r="AK5" s="509" t="s">
        <v>214</v>
      </c>
      <c r="BJ5" s="491" t="s">
        <v>344</v>
      </c>
      <c r="BK5" s="498" t="s">
        <v>298</v>
      </c>
      <c r="BL5" s="498" t="s">
        <v>336</v>
      </c>
      <c r="BM5" s="498" t="s">
        <v>336</v>
      </c>
      <c r="BN5" s="498">
        <v>0</v>
      </c>
      <c r="BO5" s="491" t="s">
        <v>314</v>
      </c>
      <c r="BW5" s="491" t="s">
        <v>197</v>
      </c>
      <c r="BX5" s="491" t="s">
        <v>305</v>
      </c>
      <c r="BY5" s="491">
        <v>1</v>
      </c>
      <c r="CA5" s="499" t="s">
        <v>163</v>
      </c>
      <c r="CB5" s="499" t="s">
        <v>166</v>
      </c>
      <c r="CC5" s="499" t="s">
        <v>169</v>
      </c>
      <c r="CE5" s="509" t="s">
        <v>214</v>
      </c>
      <c r="CF5" s="137" t="s">
        <v>345</v>
      </c>
      <c r="CG5" s="137" t="s">
        <v>346</v>
      </c>
      <c r="CH5" s="137" t="s">
        <v>347</v>
      </c>
      <c r="CJ5" s="134" t="s">
        <v>348</v>
      </c>
    </row>
    <row r="6" spans="3:88" ht="25.5" x14ac:dyDescent="0.2">
      <c r="D6" s="500"/>
      <c r="E6" s="501"/>
      <c r="L6" s="489" t="s">
        <v>200</v>
      </c>
      <c r="M6" s="484"/>
      <c r="N6" s="489" t="s">
        <v>349</v>
      </c>
      <c r="R6" s="503">
        <v>2</v>
      </c>
      <c r="S6" s="504" t="s">
        <v>169</v>
      </c>
      <c r="T6" s="510" t="s">
        <v>170</v>
      </c>
      <c r="U6" s="510" t="s">
        <v>171</v>
      </c>
      <c r="W6" s="137"/>
      <c r="X6" s="507"/>
      <c r="Y6" s="137"/>
      <c r="Z6" s="137"/>
      <c r="AA6" s="137"/>
      <c r="AB6" s="835"/>
      <c r="AC6" s="497">
        <v>0.6</v>
      </c>
      <c r="AD6" s="499" t="s">
        <v>166</v>
      </c>
      <c r="AE6" s="509" t="s">
        <v>197</v>
      </c>
      <c r="AF6" s="509" t="s">
        <v>197</v>
      </c>
      <c r="AG6" s="509" t="s">
        <v>197</v>
      </c>
      <c r="AH6" s="509" t="s">
        <v>212</v>
      </c>
      <c r="AI6" s="494" t="s">
        <v>213</v>
      </c>
      <c r="BI6" s="491" t="s">
        <v>350</v>
      </c>
      <c r="BJ6" s="491" t="s">
        <v>326</v>
      </c>
      <c r="BK6" s="498" t="s">
        <v>197</v>
      </c>
      <c r="BL6" s="498" t="s">
        <v>298</v>
      </c>
      <c r="BM6" s="498" t="s">
        <v>197</v>
      </c>
      <c r="BN6" s="498">
        <v>50</v>
      </c>
      <c r="BO6" s="491" t="s">
        <v>314</v>
      </c>
      <c r="BW6" s="491" t="s">
        <v>197</v>
      </c>
      <c r="BX6" s="491" t="s">
        <v>328</v>
      </c>
      <c r="BY6" s="491">
        <v>0</v>
      </c>
      <c r="CA6" s="499" t="s">
        <v>166</v>
      </c>
      <c r="CB6" s="499" t="s">
        <v>169</v>
      </c>
      <c r="CC6" s="499" t="s">
        <v>172</v>
      </c>
    </row>
    <row r="7" spans="3:88" ht="63.75" x14ac:dyDescent="0.2">
      <c r="E7" s="501"/>
      <c r="L7" s="489" t="s">
        <v>203</v>
      </c>
      <c r="M7" s="484"/>
      <c r="N7" s="489" t="s">
        <v>351</v>
      </c>
      <c r="R7" s="503">
        <v>1</v>
      </c>
      <c r="S7" s="504" t="s">
        <v>172</v>
      </c>
      <c r="T7" s="510" t="s">
        <v>173</v>
      </c>
      <c r="U7" s="510" t="s">
        <v>174</v>
      </c>
      <c r="AB7" s="835"/>
      <c r="AC7" s="497">
        <v>0.4</v>
      </c>
      <c r="AD7" s="499" t="s">
        <v>169</v>
      </c>
      <c r="AE7" s="509" t="s">
        <v>214</v>
      </c>
      <c r="AF7" s="509" t="s">
        <v>197</v>
      </c>
      <c r="AG7" s="509" t="s">
        <v>197</v>
      </c>
      <c r="AH7" s="509" t="s">
        <v>212</v>
      </c>
      <c r="AI7" s="494" t="s">
        <v>213</v>
      </c>
      <c r="BJ7" s="491" t="s">
        <v>338</v>
      </c>
      <c r="BK7" s="498" t="s">
        <v>197</v>
      </c>
      <c r="BL7" s="498" t="s">
        <v>197</v>
      </c>
      <c r="BM7" s="498" t="s">
        <v>197</v>
      </c>
      <c r="BN7" s="498">
        <v>50</v>
      </c>
      <c r="BO7" s="491" t="s">
        <v>314</v>
      </c>
      <c r="BW7" s="491" t="s">
        <v>336</v>
      </c>
      <c r="BX7" s="491" t="s">
        <v>305</v>
      </c>
      <c r="BY7" s="491">
        <v>0</v>
      </c>
      <c r="CA7" s="499" t="s">
        <v>169</v>
      </c>
      <c r="CB7" s="499" t="s">
        <v>172</v>
      </c>
      <c r="CC7" s="499" t="s">
        <v>172</v>
      </c>
    </row>
    <row r="8" spans="3:88" x14ac:dyDescent="0.2">
      <c r="E8" s="512"/>
      <c r="L8" s="502"/>
      <c r="AB8" s="835"/>
      <c r="AC8" s="497">
        <v>0.2</v>
      </c>
      <c r="AD8" s="499" t="s">
        <v>172</v>
      </c>
      <c r="AE8" s="509" t="s">
        <v>214</v>
      </c>
      <c r="AF8" s="509" t="s">
        <v>214</v>
      </c>
      <c r="AG8" s="509" t="s">
        <v>197</v>
      </c>
      <c r="AH8" s="509" t="s">
        <v>212</v>
      </c>
      <c r="AI8" s="494" t="s">
        <v>213</v>
      </c>
      <c r="BJ8" s="491" t="s">
        <v>344</v>
      </c>
      <c r="BK8" s="498" t="s">
        <v>197</v>
      </c>
      <c r="BL8" s="498" t="s">
        <v>336</v>
      </c>
      <c r="BM8" s="498" t="s">
        <v>336</v>
      </c>
      <c r="BN8" s="498">
        <v>0</v>
      </c>
      <c r="BO8" s="491" t="s">
        <v>314</v>
      </c>
      <c r="CA8" s="499" t="s">
        <v>172</v>
      </c>
      <c r="CB8" s="499" t="s">
        <v>172</v>
      </c>
      <c r="CC8" s="499" t="s">
        <v>172</v>
      </c>
    </row>
    <row r="9" spans="3:88" ht="25.5" x14ac:dyDescent="0.2">
      <c r="E9" s="512"/>
      <c r="BI9" s="491" t="s">
        <v>352</v>
      </c>
      <c r="BJ9" s="491" t="s">
        <v>326</v>
      </c>
      <c r="BK9" s="498" t="s">
        <v>336</v>
      </c>
      <c r="BL9" s="498" t="s">
        <v>298</v>
      </c>
      <c r="BM9" s="498" t="s">
        <v>336</v>
      </c>
      <c r="BN9" s="498">
        <v>0</v>
      </c>
      <c r="BO9" s="491" t="s">
        <v>314</v>
      </c>
    </row>
    <row r="10" spans="3:88" ht="25.5" x14ac:dyDescent="0.2">
      <c r="E10" s="512"/>
      <c r="BJ10" s="491" t="s">
        <v>338</v>
      </c>
      <c r="BK10" s="498" t="s">
        <v>336</v>
      </c>
      <c r="BL10" s="498" t="s">
        <v>197</v>
      </c>
      <c r="BM10" s="498" t="s">
        <v>336</v>
      </c>
      <c r="BN10" s="498">
        <v>0</v>
      </c>
      <c r="BO10" s="491" t="s">
        <v>314</v>
      </c>
    </row>
    <row r="11" spans="3:88" x14ac:dyDescent="0.2">
      <c r="BJ11" s="491" t="s">
        <v>344</v>
      </c>
      <c r="BK11" s="498" t="s">
        <v>336</v>
      </c>
      <c r="BL11" s="498" t="s">
        <v>336</v>
      </c>
      <c r="BM11" s="498" t="s">
        <v>336</v>
      </c>
      <c r="BN11" s="498">
        <v>0</v>
      </c>
      <c r="BO11" s="491" t="s">
        <v>314</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2024-10-29T14:17:34Z</dcterms:modified>
  <cp:category/>
  <cp:contentStatus/>
</cp:coreProperties>
</file>